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po sekretarijatima" sheetId="1" r:id="rId1"/>
  </sheets>
  <definedNames>
    <definedName name="_xlnm.Print_Area" localSheetId="0">'po sekretarijatima'!$A$1:$J$571</definedName>
  </definedNames>
  <calcPr fullCalcOnLoad="1"/>
</workbook>
</file>

<file path=xl/sharedStrings.xml><?xml version="1.0" encoding="utf-8"?>
<sst xmlns="http://schemas.openxmlformats.org/spreadsheetml/2006/main" count="700" uniqueCount="259">
  <si>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</si>
  <si>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</si>
  <si>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</si>
  <si>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</si>
  <si>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</si>
  <si>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</si>
  <si>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</si>
  <si>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</si>
  <si>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</si>
  <si>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</si>
  <si>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</si>
  <si>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Rashodi za materijal i usluge</t>
  </si>
  <si>
    <t xml:space="preserve">Rashodi za materijal </t>
  </si>
  <si>
    <t>Rashodi za telefonske usluge</t>
  </si>
  <si>
    <t>Tekuće održavanje</t>
  </si>
  <si>
    <t>Kamate</t>
  </si>
  <si>
    <t>Renta</t>
  </si>
  <si>
    <t>Ostali izdaci</t>
  </si>
  <si>
    <t>Transferi za socijalnu zaštitu</t>
  </si>
  <si>
    <t>Prava iz oblasti socijalne zaštite</t>
  </si>
  <si>
    <t>Kapitalni izdaci</t>
  </si>
  <si>
    <t>Izdaci za opremu</t>
  </si>
  <si>
    <t xml:space="preserve">  Otplata dugova</t>
  </si>
  <si>
    <t>Otplata duga</t>
  </si>
  <si>
    <t>Otplata obaveza iz prethodnog perioda</t>
  </si>
  <si>
    <t xml:space="preserve">   Rezerve</t>
  </si>
  <si>
    <t>Tekuća budžetska rezerva</t>
  </si>
  <si>
    <t>Transferi institucijama, pojedincima, nevladinom sektoru i javnom sektoru</t>
  </si>
  <si>
    <t>KLASIFIKACIJA</t>
  </si>
  <si>
    <t>EKONOMSKA</t>
  </si>
  <si>
    <t>Grupa</t>
  </si>
  <si>
    <t>Sintetika</t>
  </si>
  <si>
    <t>IZDACI</t>
  </si>
  <si>
    <t>01</t>
  </si>
  <si>
    <t>Rashodi za službena putovanja</t>
  </si>
  <si>
    <t>Transferi institucijama, pojedincima, nevladinom i javnom sektoru</t>
  </si>
  <si>
    <t>Transferi institucijama, pojedincima, nevladinom  i javnom sektoru</t>
  </si>
  <si>
    <t>SVEGA</t>
  </si>
  <si>
    <t>SEKRETARIJAT ZA PRIVREDU I FINANSIJE</t>
  </si>
  <si>
    <t>SEKRETARIJAT ZA IMOVINU</t>
  </si>
  <si>
    <t>Transferi institucijama, pojedincima,nevladinom sektoru i javnom sektoru</t>
  </si>
  <si>
    <t>10</t>
  </si>
  <si>
    <t>OPŠTINSKA ORGANIZACIJA CRVENOG KRSTA</t>
  </si>
  <si>
    <t>Transferi institucijama,pojedincima,nevladinom sektoru i javnom sektoru</t>
  </si>
  <si>
    <t>11</t>
  </si>
  <si>
    <t>LJRDS "Radio Danilovgrad"</t>
  </si>
  <si>
    <t>TURISTIČKA ORGANIZACIJA OPŠTINE DANILOVGRAD</t>
  </si>
  <si>
    <t>JAVNO PREDUZEĆE ZA UZGOJ, ZAŠTITU I LOV DIVLJAČI I RIBA</t>
  </si>
  <si>
    <t>DIREKCIJA ZA SAOBRAĆAJ, ODRŽAVANJE I IZGRADNJU PUTEVA</t>
  </si>
  <si>
    <t>UKUPNI IZDACI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</si>
  <si>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</si>
  <si>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</si>
  <si>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</si>
  <si>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</si>
  <si>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</si>
  <si>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</si>
  <si>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</si>
  <si>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</si>
  <si>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</si>
  <si>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 xml:space="preserve">Tekuće održavanje vozila </t>
  </si>
  <si>
    <t>KABINET PREDSJEDNIKA</t>
  </si>
  <si>
    <t>SLUŽBA SKUPŠTINE</t>
  </si>
  <si>
    <t>SLUŽBA GLAVNOG ADMINISTRATORA</t>
  </si>
  <si>
    <t>SEKRETARIJAT ZA URBANIZAM,KOMUNALNO STAMBENE  POSLOVE I ZAŠTITU ŽIVOTNE SREDINE</t>
  </si>
  <si>
    <t>SLUŽBA PREDSJEDNIKA</t>
  </si>
  <si>
    <t>SLUŽBA ZA ZAJEDNIČKE POSLOVE</t>
  </si>
  <si>
    <t>KOMUNALNA POLICIJA</t>
  </si>
  <si>
    <t>SLUŽBA ZAŠTITE</t>
  </si>
  <si>
    <t>15</t>
  </si>
  <si>
    <t>16</t>
  </si>
  <si>
    <t>SEKRETARIJAT ZA OPŠTU UPRAVU I DRUŠTVENE DJELATNOSTI</t>
  </si>
  <si>
    <t xml:space="preserve"> JU   UMJETNIČKA KOLONIJA</t>
  </si>
  <si>
    <t>F.kl.</t>
  </si>
  <si>
    <t>O. kl.</t>
  </si>
  <si>
    <t xml:space="preserve"> Kat.</t>
  </si>
  <si>
    <t xml:space="preserve">Otplata kredita finansijskim institucijama </t>
  </si>
  <si>
    <t xml:space="preserve">Kamate finansijskim institucijama </t>
  </si>
  <si>
    <t>Sredstva za tehnološke viškove</t>
  </si>
  <si>
    <t>Otplata dugova</t>
  </si>
  <si>
    <t>Subvencije</t>
  </si>
  <si>
    <t xml:space="preserve">Rashodi za poštanske usluge </t>
  </si>
  <si>
    <t>Transferi pojedincima-Stipendije</t>
  </si>
  <si>
    <t xml:space="preserve">Rashodi za telefonske usluge </t>
  </si>
  <si>
    <t>JAVNO KOMUNALNO ZANATSKO PREDUZEĆE</t>
  </si>
  <si>
    <t xml:space="preserve">Transferi javnom sektoru </t>
  </si>
  <si>
    <t xml:space="preserve">Ostali izdaci </t>
  </si>
  <si>
    <t>4131-1</t>
  </si>
  <si>
    <t>kancelarijski materijal i sitan inventar</t>
  </si>
  <si>
    <t>4131-7</t>
  </si>
  <si>
    <t>publikacije,časopisi,stručna  literatura</t>
  </si>
  <si>
    <t>4131-9</t>
  </si>
  <si>
    <t>ostali materijalni rashodi</t>
  </si>
  <si>
    <t xml:space="preserve">Ugovorene usluge </t>
  </si>
  <si>
    <t>4139-3</t>
  </si>
  <si>
    <t>usluge obrazovanja i usavršavanja zaposlenih</t>
  </si>
  <si>
    <t>usluge obrazovanja i  usavršavanja zaposlenih</t>
  </si>
  <si>
    <t xml:space="preserve">kancelarijski  materijal i sitan inventar </t>
  </si>
  <si>
    <t>Ugovorene usluge</t>
  </si>
  <si>
    <t>publikacije, časopisi, stručna literatura</t>
  </si>
  <si>
    <t>4139-4</t>
  </si>
  <si>
    <t>4139-9</t>
  </si>
  <si>
    <t>4139-7</t>
  </si>
  <si>
    <t xml:space="preserve">publikacije,časopisi, stručna  literatura </t>
  </si>
  <si>
    <t>publikacije, časopisi,stručna  literatura</t>
  </si>
  <si>
    <t>Rashodi za energiju</t>
  </si>
  <si>
    <t>4134-1</t>
  </si>
  <si>
    <t>4134-2</t>
  </si>
  <si>
    <t>publikacije časopisi,stručna literatura</t>
  </si>
  <si>
    <t>4139-6</t>
  </si>
  <si>
    <t>4131-5</t>
  </si>
  <si>
    <t>radna odjeća</t>
  </si>
  <si>
    <t xml:space="preserve">Rashodi za energiju </t>
  </si>
  <si>
    <t>4139-8</t>
  </si>
  <si>
    <t xml:space="preserve">usluge obrazovanja i usavršavanja zaposlenih </t>
  </si>
  <si>
    <t xml:space="preserve">Rashodi za  energiju </t>
  </si>
  <si>
    <t>4139-2</t>
  </si>
  <si>
    <t>nabavka stručne literature</t>
  </si>
  <si>
    <t>Transferi pojedincima</t>
  </si>
  <si>
    <t>4313-1</t>
  </si>
  <si>
    <t>4313-2</t>
  </si>
  <si>
    <t>4313-7</t>
  </si>
  <si>
    <t>Transferi nevladinim organizacijama,političkim partijama,strankama i udruženjima</t>
  </si>
  <si>
    <t>4312-1</t>
  </si>
  <si>
    <t>4312-3</t>
  </si>
  <si>
    <t>Transferi javnim institucijama</t>
  </si>
  <si>
    <t>4311-3</t>
  </si>
  <si>
    <t>4311-4</t>
  </si>
  <si>
    <t>4311-5</t>
  </si>
  <si>
    <t>Analitika</t>
  </si>
  <si>
    <t>4312-2</t>
  </si>
  <si>
    <t>Otplata hartija od vrijednosti i kredita rezidentima</t>
  </si>
  <si>
    <t>4611-2</t>
  </si>
  <si>
    <t>4611-1</t>
  </si>
  <si>
    <t xml:space="preserve">Otplata obaveza iz prethodnog perioda </t>
  </si>
  <si>
    <t>ostale usluge</t>
  </si>
  <si>
    <t xml:space="preserve">projekti i studije </t>
  </si>
  <si>
    <t xml:space="preserve">radna odjeća </t>
  </si>
  <si>
    <t xml:space="preserve">Tekuće održavanje gr.objekata </t>
  </si>
  <si>
    <t>Ugovorene  usluge</t>
  </si>
  <si>
    <t>17</t>
  </si>
  <si>
    <t>18</t>
  </si>
  <si>
    <t>publikacije,časopisi,stručna literatura</t>
  </si>
  <si>
    <t>4311-2</t>
  </si>
  <si>
    <t xml:space="preserve">Transferi pojedincima-jednokratne socijalne pomoći </t>
  </si>
  <si>
    <t>MENADŽER</t>
  </si>
  <si>
    <t>publikacije,časopisi, stručna  literatura</t>
  </si>
  <si>
    <t xml:space="preserve">SVEGA </t>
  </si>
  <si>
    <t>19</t>
  </si>
  <si>
    <t>O4</t>
  </si>
  <si>
    <t xml:space="preserve">Ostale usluge </t>
  </si>
  <si>
    <t>Transferi nevladinim organizacijama ,političkim partijama,strankama i udruženjima</t>
  </si>
  <si>
    <t>Transferi institucijama kulture i sporta (finansiranje sportskih klubova i udruženja)</t>
  </si>
  <si>
    <t xml:space="preserve"> JU  Centar za kulturu </t>
  </si>
  <si>
    <t xml:space="preserve">Tekući izdaci </t>
  </si>
  <si>
    <t xml:space="preserve">Doprinosi na teret poslodavca </t>
  </si>
  <si>
    <t xml:space="preserve">Ostala lična primanja </t>
  </si>
  <si>
    <t xml:space="preserve">Tekuće održavanje  </t>
  </si>
  <si>
    <t xml:space="preserve">Tekuće održavanje opreme </t>
  </si>
  <si>
    <t>O8</t>
  </si>
  <si>
    <t xml:space="preserve"> Rashodi za službena putovanja </t>
  </si>
  <si>
    <t xml:space="preserve">Bruto zarade i doprinosi na teret poslodavca </t>
  </si>
  <si>
    <t>Investiciono održavanje građ.objekata (rekonstrukcija garaža)</t>
  </si>
  <si>
    <t>Izrada planske dokumentacije (planovi zaštite)</t>
  </si>
  <si>
    <t>Rashodi za materijal</t>
  </si>
  <si>
    <t xml:space="preserve">kancelarijski materijal i sitan inventar </t>
  </si>
  <si>
    <t>Otplata obaveza iz ranijeg perioda</t>
  </si>
  <si>
    <t xml:space="preserve">ostali materijalni rashodi </t>
  </si>
  <si>
    <t xml:space="preserve">Izdaci za opremu </t>
  </si>
  <si>
    <t>Transferi udruženjima (mjesnim zajednicama)</t>
  </si>
  <si>
    <t>Sponzorstva</t>
  </si>
  <si>
    <t xml:space="preserve">Bankarske usluge i negativne kursne razlike </t>
  </si>
  <si>
    <t>izrada i održavanje softvera</t>
  </si>
  <si>
    <t xml:space="preserve">ostale usluge -troškovi  tradicionalnih manifestacija </t>
  </si>
  <si>
    <t xml:space="preserve">publikacije,časopisi,stručna literatura </t>
  </si>
  <si>
    <t xml:space="preserve">Rashodi za službena putovanja </t>
  </si>
  <si>
    <t>Ostali izdaci(usluge izvršenja rješenja inspekcijskih organa)</t>
  </si>
  <si>
    <t xml:space="preserve">osiguranje i registracija vozila </t>
  </si>
  <si>
    <t>Ostali izdaci (komunalije)</t>
  </si>
  <si>
    <t xml:space="preserve">Ostale usluge-troškovi programskih aktivnosti  </t>
  </si>
  <si>
    <t>Tekuće održavanje opreme</t>
  </si>
  <si>
    <t xml:space="preserve">Transferi po osnovu učešća u finansiranju projekta "Neka bude čisto" </t>
  </si>
  <si>
    <t>Rashodi za reprezentaciju</t>
  </si>
  <si>
    <t>POSEBNI DIO</t>
  </si>
  <si>
    <t xml:space="preserve">Transferi institucijama obrazovanja za programske aktivnosti </t>
  </si>
  <si>
    <t>Otpremnine za tehnološke viškove</t>
  </si>
  <si>
    <t>Ostali izdaci (troškovi premjera od strane geodetskih službi na dijelu puteva)</t>
  </si>
  <si>
    <t xml:space="preserve">Kapitalni izdaci </t>
  </si>
  <si>
    <t>4631-1</t>
  </si>
  <si>
    <t xml:space="preserve">Učešće u finansiranju sportsko rekreativnih susreta radnika uprave i pravosuđa </t>
  </si>
  <si>
    <t xml:space="preserve">Investiciono održavanje građevinskih objekata </t>
  </si>
  <si>
    <t>Ostali izdaci- naknade za  rad komisija</t>
  </si>
  <si>
    <t>Ostali izdaci- naknade za rad komisija</t>
  </si>
  <si>
    <t xml:space="preserve">Ostali izdaci- naknade za rad komisija </t>
  </si>
  <si>
    <t xml:space="preserve">publikacije,časopisi , stručna  literatura </t>
  </si>
  <si>
    <t xml:space="preserve">Boračko-invalidska zaštita (materijalno obezbeđenje učesnika NOR-a) </t>
  </si>
  <si>
    <t>usluge revizije</t>
  </si>
  <si>
    <t xml:space="preserve">Zakup objekata </t>
  </si>
  <si>
    <t xml:space="preserve">Investiciono održavanje građ.objekata </t>
  </si>
  <si>
    <t xml:space="preserve">ostale usluge -troškovi proslave dana Opštine </t>
  </si>
  <si>
    <t xml:space="preserve">Otpremnine za tehnološke viškove </t>
  </si>
  <si>
    <t xml:space="preserve">Transferi ostalim institucijama - Opštinskoj sindikalnoj organizaciji </t>
  </si>
  <si>
    <t xml:space="preserve">Izdaci za vatrogasna sredstva i opremu </t>
  </si>
  <si>
    <t>Otplata kredita nefinansijskim institucijama (otplata po finansijskom lizingu)</t>
  </si>
  <si>
    <t xml:space="preserve">Ostala lična primanja zaposlenih </t>
  </si>
  <si>
    <t>obaveze iz prethodnog perioda</t>
  </si>
  <si>
    <t>Ostale usluge-programske aktivnosti</t>
  </si>
  <si>
    <t>4611-3</t>
  </si>
  <si>
    <t xml:space="preserve">Otplata hartija od vrijednosti </t>
  </si>
  <si>
    <t xml:space="preserve">konsultantske usluge </t>
  </si>
  <si>
    <t xml:space="preserve">publikacije,časopisi ,stručna  literatura </t>
  </si>
  <si>
    <t xml:space="preserve">Transferi političkim partijama </t>
  </si>
  <si>
    <t>Ostale naknade</t>
  </si>
  <si>
    <t xml:space="preserve">Učešće u finansiranju projekta "Njega starih lica" na nivou Zavoda za zapošljavanje </t>
  </si>
  <si>
    <t xml:space="preserve">Transferi nevladinim organizacijama </t>
  </si>
  <si>
    <t xml:space="preserve">Transferi pojedincima-sredstva za brigu o licima sa invaliditetom </t>
  </si>
  <si>
    <t>Transferi pojedincima (usluge prevoza učenika)</t>
  </si>
  <si>
    <t xml:space="preserve">Subvencije u poljoprivredi </t>
  </si>
  <si>
    <t xml:space="preserve">Ostali izdaci -naknade za rad komisija </t>
  </si>
  <si>
    <t xml:space="preserve">Stalna budžetska rezerva </t>
  </si>
  <si>
    <t xml:space="preserve">Izrada prostorno planske dokumentacije </t>
  </si>
  <si>
    <t xml:space="preserve">Rashodi za energiju-javna rasvjeta </t>
  </si>
  <si>
    <t>Ostali izdaci (naknade za saniranje  šteta usled elementarnih nepogoda)</t>
  </si>
  <si>
    <t xml:space="preserve">Izdaci za lokalnu infrastrukturu </t>
  </si>
  <si>
    <t xml:space="preserve">konsultantske  usluge </t>
  </si>
  <si>
    <t>medijske usluge i promotivne aktivnosti</t>
  </si>
  <si>
    <t xml:space="preserve">Rashodi za reprezentaciju </t>
  </si>
  <si>
    <t xml:space="preserve">Rashodi za električnu energiju </t>
  </si>
  <si>
    <t xml:space="preserve">Rashodi za gorivo </t>
  </si>
  <si>
    <t xml:space="preserve">usluge osiguranja zaposlenih i  imovine Opštine </t>
  </si>
  <si>
    <t xml:space="preserve">usluge osiguranja i registracije vozila </t>
  </si>
  <si>
    <t>Ostale usluge</t>
  </si>
  <si>
    <t xml:space="preserve">Ostale usluge-praćenje i realizacija aktivnosti predviđenih Programom i Akcionim planom za borbu protiv korupcije u lokalnoj samoupravi </t>
  </si>
  <si>
    <t xml:space="preserve">Tekuće održavanje građevinskih objekata </t>
  </si>
  <si>
    <t xml:space="preserve">Ostali izdaci (komunalije i održavanje čistoće) </t>
  </si>
  <si>
    <t xml:space="preserve">Rashodi za  energiju (električnu energiju) </t>
  </si>
  <si>
    <t xml:space="preserve">Rashodi za energiju (gorivo i mazivo) </t>
  </si>
  <si>
    <t xml:space="preserve">nabavka stručne literature </t>
  </si>
  <si>
    <t>Rashodi za energiju (gorivo)</t>
  </si>
  <si>
    <t xml:space="preserve">Usluge osiguranja i registracije vozila </t>
  </si>
  <si>
    <t>Ostali izdaci (komunalije i čistoća)</t>
  </si>
  <si>
    <t xml:space="preserve">Otplata obaveza iz ranijeg perioda </t>
  </si>
  <si>
    <t>Rashodi za  energiju (električnu energiju)</t>
  </si>
  <si>
    <t xml:space="preserve">Rashodi za energiju (gorivo) </t>
  </si>
  <si>
    <t xml:space="preserve">Ostale usluge-troškovi programskih aktivnosti </t>
  </si>
  <si>
    <t xml:space="preserve">Bruto plate i doprinosi na teret poslodavca </t>
  </si>
  <si>
    <t xml:space="preserve">Programske aktivnosti </t>
  </si>
  <si>
    <t xml:space="preserve">Transferi "Radio Danilovgradu" za obavljanje tekućih programskih aktivnosti </t>
  </si>
  <si>
    <t xml:space="preserve">transferi Turističkoj organizaciji za obavljanje redovne djelatnosti </t>
  </si>
  <si>
    <t xml:space="preserve">Transferi Javnom preduzeću za uzgoj,zaštitu i lov divljači i riba za obavljanje redovne djelatnosti </t>
  </si>
  <si>
    <t xml:space="preserve">Transferi Direkciji za saobraćaj za obavljanje redovne djelatnosti </t>
  </si>
  <si>
    <t xml:space="preserve">Izdaci za lokalnu putnu infrastrukturu </t>
  </si>
  <si>
    <t xml:space="preserve">Transferi JKZP za programske aktivnosti (usluge čistoće grada) </t>
  </si>
  <si>
    <t xml:space="preserve">Transferi JKZP za programske aktivnosti (usluge čistoće Spuža i naselja Lazine) </t>
  </si>
  <si>
    <t xml:space="preserve">Naknade odbornicima i članovima radnih tijela </t>
  </si>
  <si>
    <t>Plan budžeta za 2011 godinu</t>
  </si>
  <si>
    <t>Ostvarenje Plana budžeta za 2011 godinu</t>
  </si>
  <si>
    <t>% (10/9)</t>
  </si>
  <si>
    <t>8</t>
  </si>
  <si>
    <t>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</si>
</sst>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;[Red]#,##0.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22"/>
      <name val="Times New Roman"/>
      <family val="1"/>
    </font>
    <font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6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i/>
      <sz val="10"/>
      <name val="Arial"/>
      <family val="2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justify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14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1" fillId="0" borderId="10" xfId="0" applyNumberFormat="1" applyFont="1" applyBorder="1" applyAlignment="1">
      <alignment vertical="justify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vertical="justify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77" fontId="11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justify"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vertical="justify"/>
    </xf>
    <xf numFmtId="0" fontId="1" fillId="0" borderId="10" xfId="0" applyFont="1" applyBorder="1" applyAlignment="1">
      <alignment/>
    </xf>
    <xf numFmtId="177" fontId="11" fillId="0" borderId="0" xfId="0" applyNumberFormat="1" applyFont="1" applyAlignment="1">
      <alignment/>
    </xf>
    <xf numFmtId="177" fontId="11" fillId="0" borderId="0" xfId="0" applyNumberFormat="1" applyFont="1" applyBorder="1" applyAlignment="1">
      <alignment/>
    </xf>
    <xf numFmtId="49" fontId="12" fillId="0" borderId="10" xfId="0" applyNumberFormat="1" applyFont="1" applyBorder="1" applyAlignment="1">
      <alignment vertical="justify"/>
    </xf>
    <xf numFmtId="177" fontId="11" fillId="0" borderId="10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1" fillId="0" borderId="10" xfId="0" applyNumberFormat="1" applyFont="1" applyBorder="1" applyAlignment="1">
      <alignment horizontal="right" vertical="justify"/>
    </xf>
    <xf numFmtId="177" fontId="12" fillId="0" borderId="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7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5"/>
  <sheetViews>
    <sheetView tabSelected="1" zoomScaleSheetLayoutView="100" zoomScalePageLayoutView="0" workbookViewId="0" topLeftCell="C1">
      <pane xSplit="19665" topLeftCell="H3" activePane="topLeft" state="split"/>
      <selection pane="topLeft" activeCell="G573" sqref="G573"/>
      <selection pane="topRight" activeCell="O374" sqref="O374"/>
    </sheetView>
  </sheetViews>
  <sheetFormatPr defaultColWidth="9.140625" defaultRowHeight="12.75"/>
  <cols>
    <col min="1" max="1" width="9.57421875" style="1" customWidth="1"/>
    <col min="2" max="2" width="10.57421875" style="1" customWidth="1"/>
    <col min="3" max="3" width="9.7109375" style="66" customWidth="1"/>
    <col min="4" max="4" width="11.421875" style="42" customWidth="1"/>
    <col min="5" max="5" width="9.140625" style="3" customWidth="1"/>
    <col min="6" max="6" width="10.8515625" style="48" customWidth="1"/>
    <col min="7" max="7" width="63.7109375" style="1" customWidth="1"/>
    <col min="8" max="8" width="18.57421875" style="102" customWidth="1"/>
    <col min="9" max="9" width="19.00390625" style="111" customWidth="1"/>
    <col min="10" max="10" width="11.57421875" style="117" customWidth="1"/>
  </cols>
  <sheetData>
    <row r="1" spans="1:9" s="37" customFormat="1" ht="21" customHeight="1">
      <c r="A1" s="34"/>
      <c r="B1" s="35"/>
      <c r="C1" s="60"/>
      <c r="D1" s="44"/>
      <c r="F1" s="47"/>
      <c r="G1" s="43" t="s">
        <v>182</v>
      </c>
      <c r="H1" s="103"/>
      <c r="I1" s="112"/>
    </row>
    <row r="2" spans="1:10" ht="69" customHeight="1">
      <c r="A2" s="9"/>
      <c r="B2" s="9"/>
      <c r="C2" s="38"/>
      <c r="D2" s="80"/>
      <c r="E2" s="81"/>
      <c r="F2" s="67"/>
      <c r="G2" s="122"/>
      <c r="H2" s="104" t="s">
        <v>254</v>
      </c>
      <c r="I2" s="104" t="s">
        <v>255</v>
      </c>
      <c r="J2" s="119" t="s">
        <v>256</v>
      </c>
    </row>
    <row r="3" spans="1:10" ht="26.25" customHeight="1">
      <c r="A3" s="121" t="s">
        <v>28</v>
      </c>
      <c r="B3" s="121"/>
      <c r="C3" s="121"/>
      <c r="D3" s="121"/>
      <c r="E3" s="82"/>
      <c r="F3" s="68"/>
      <c r="G3" s="122"/>
      <c r="H3" s="105"/>
      <c r="I3" s="113"/>
      <c r="J3" s="115"/>
    </row>
    <row r="4" spans="1:10" ht="18">
      <c r="A4" s="123" t="s">
        <v>73</v>
      </c>
      <c r="B4" s="123" t="s">
        <v>72</v>
      </c>
      <c r="C4" s="125" t="s">
        <v>29</v>
      </c>
      <c r="D4" s="125"/>
      <c r="E4" s="83"/>
      <c r="F4" s="69"/>
      <c r="G4" s="10"/>
      <c r="H4" s="105"/>
      <c r="I4" s="113"/>
      <c r="J4" s="115"/>
    </row>
    <row r="5" spans="1:10" ht="18">
      <c r="A5" s="124"/>
      <c r="B5" s="124"/>
      <c r="C5" s="80" t="s">
        <v>74</v>
      </c>
      <c r="D5" s="80" t="s">
        <v>30</v>
      </c>
      <c r="E5" s="101" t="s">
        <v>31</v>
      </c>
      <c r="F5" s="70" t="s">
        <v>128</v>
      </c>
      <c r="G5" s="11" t="s">
        <v>32</v>
      </c>
      <c r="H5" s="105"/>
      <c r="I5" s="113"/>
      <c r="J5" s="115"/>
    </row>
    <row r="6" spans="1:10" s="52" customFormat="1" ht="18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70">
        <v>6</v>
      </c>
      <c r="G6" s="39">
        <v>7</v>
      </c>
      <c r="H6" s="12" t="s">
        <v>257</v>
      </c>
      <c r="I6" s="114" t="s">
        <v>258</v>
      </c>
      <c r="J6" s="114" t="s">
        <v>41</v>
      </c>
    </row>
    <row r="7" spans="1:10" ht="22.5" customHeight="1">
      <c r="A7" s="14" t="s">
        <v>33</v>
      </c>
      <c r="B7" s="14" t="s">
        <v>33</v>
      </c>
      <c r="C7" s="38"/>
      <c r="D7" s="80"/>
      <c r="E7" s="81"/>
      <c r="F7" s="71"/>
      <c r="G7" s="15" t="s">
        <v>60</v>
      </c>
      <c r="H7" s="105"/>
      <c r="I7" s="113"/>
      <c r="J7" s="115"/>
    </row>
    <row r="8" spans="1:10" ht="18.75">
      <c r="A8" s="9"/>
      <c r="B8" s="9"/>
      <c r="C8" s="38">
        <v>41</v>
      </c>
      <c r="D8" s="85"/>
      <c r="E8" s="86"/>
      <c r="F8" s="72"/>
      <c r="G8" s="18" t="s">
        <v>0</v>
      </c>
      <c r="H8" s="106">
        <f>H9+H15+H19+H28</f>
        <v>56420</v>
      </c>
      <c r="I8" s="106">
        <f>I9+I15+I19+I28</f>
        <v>54583.48</v>
      </c>
      <c r="J8" s="120">
        <f>(I8/H8)*100</f>
        <v>96.74491315136477</v>
      </c>
    </row>
    <row r="9" spans="1:10" ht="18.75">
      <c r="A9" s="14"/>
      <c r="B9" s="14"/>
      <c r="C9" s="61"/>
      <c r="D9" s="80">
        <v>411</v>
      </c>
      <c r="E9" s="82"/>
      <c r="F9" s="70"/>
      <c r="G9" s="19" t="s">
        <v>1</v>
      </c>
      <c r="H9" s="107">
        <f>SUM(H10:H14)</f>
        <v>24500</v>
      </c>
      <c r="I9" s="107">
        <f>SUM(I10:I14)</f>
        <v>24328.08</v>
      </c>
      <c r="J9" s="118">
        <f aca="true" t="shared" si="0" ref="J9:J72">(I9/H9)*100</f>
        <v>99.29828571428571</v>
      </c>
    </row>
    <row r="10" spans="1:10" ht="18.75">
      <c r="A10" s="16"/>
      <c r="B10" s="16"/>
      <c r="C10" s="38"/>
      <c r="D10" s="80"/>
      <c r="E10" s="82">
        <v>4111</v>
      </c>
      <c r="F10" s="73"/>
      <c r="G10" s="20" t="s">
        <v>2</v>
      </c>
      <c r="H10" s="105">
        <v>24500</v>
      </c>
      <c r="I10" s="105">
        <v>24328.08</v>
      </c>
      <c r="J10" s="116">
        <f t="shared" si="0"/>
        <v>99.29828571428571</v>
      </c>
    </row>
    <row r="11" spans="1:10" ht="18.75">
      <c r="A11" s="17"/>
      <c r="B11" s="17"/>
      <c r="C11" s="38"/>
      <c r="D11" s="80"/>
      <c r="E11" s="82">
        <v>4112</v>
      </c>
      <c r="F11" s="73"/>
      <c r="G11" s="20" t="s">
        <v>3</v>
      </c>
      <c r="H11" s="105">
        <v>0</v>
      </c>
      <c r="I11" s="105">
        <v>0</v>
      </c>
      <c r="J11" s="116">
        <v>0</v>
      </c>
    </row>
    <row r="12" spans="1:10" ht="18.75" customHeight="1">
      <c r="A12" s="13"/>
      <c r="B12" s="13"/>
      <c r="C12" s="38"/>
      <c r="D12" s="80"/>
      <c r="E12" s="82">
        <v>4113</v>
      </c>
      <c r="F12" s="73"/>
      <c r="G12" s="20" t="s">
        <v>4</v>
      </c>
      <c r="H12" s="105">
        <v>0</v>
      </c>
      <c r="I12" s="105">
        <v>0</v>
      </c>
      <c r="J12" s="116">
        <v>0</v>
      </c>
    </row>
    <row r="13" spans="1:10" ht="18.75" customHeight="1">
      <c r="A13" s="9"/>
      <c r="B13" s="9"/>
      <c r="C13" s="38"/>
      <c r="D13" s="80"/>
      <c r="E13" s="82">
        <v>4114</v>
      </c>
      <c r="F13" s="73"/>
      <c r="G13" s="20" t="s">
        <v>5</v>
      </c>
      <c r="H13" s="105">
        <v>0</v>
      </c>
      <c r="I13" s="105">
        <v>0</v>
      </c>
      <c r="J13" s="116">
        <v>0</v>
      </c>
    </row>
    <row r="14" spans="1:10" ht="19.5" customHeight="1">
      <c r="A14" s="9"/>
      <c r="B14" s="9"/>
      <c r="C14" s="38"/>
      <c r="D14" s="80"/>
      <c r="E14" s="82">
        <v>4115</v>
      </c>
      <c r="F14" s="73"/>
      <c r="G14" s="20" t="s">
        <v>6</v>
      </c>
      <c r="H14" s="105">
        <v>0</v>
      </c>
      <c r="I14" s="105">
        <v>0</v>
      </c>
      <c r="J14" s="116">
        <v>0</v>
      </c>
    </row>
    <row r="15" spans="1:10" ht="18.75">
      <c r="A15" s="9"/>
      <c r="B15" s="9"/>
      <c r="C15" s="38"/>
      <c r="D15" s="80">
        <v>412</v>
      </c>
      <c r="E15" s="82"/>
      <c r="F15" s="70"/>
      <c r="G15" s="19" t="s">
        <v>7</v>
      </c>
      <c r="H15" s="107">
        <f>SUM(H16:H18)</f>
        <v>220</v>
      </c>
      <c r="I15" s="107">
        <f>SUM(I16:I18)</f>
        <v>220</v>
      </c>
      <c r="J15" s="118">
        <f t="shared" si="0"/>
        <v>100</v>
      </c>
    </row>
    <row r="16" spans="1:10" ht="18.75">
      <c r="A16" s="9"/>
      <c r="B16" s="9"/>
      <c r="C16" s="38"/>
      <c r="D16" s="80"/>
      <c r="E16" s="82">
        <v>4123</v>
      </c>
      <c r="F16" s="73"/>
      <c r="G16" s="20" t="s">
        <v>8</v>
      </c>
      <c r="H16" s="105">
        <v>220</v>
      </c>
      <c r="I16" s="105">
        <v>220</v>
      </c>
      <c r="J16" s="116">
        <f t="shared" si="0"/>
        <v>100</v>
      </c>
    </row>
    <row r="17" spans="1:10" ht="18.75">
      <c r="A17" s="9"/>
      <c r="B17" s="9"/>
      <c r="C17" s="38"/>
      <c r="D17" s="80"/>
      <c r="E17" s="82">
        <v>4125</v>
      </c>
      <c r="F17" s="73"/>
      <c r="G17" s="20" t="s">
        <v>9</v>
      </c>
      <c r="H17" s="105">
        <v>0</v>
      </c>
      <c r="I17" s="105">
        <v>0</v>
      </c>
      <c r="J17" s="116">
        <v>0</v>
      </c>
    </row>
    <row r="18" spans="1:10" ht="18.75">
      <c r="A18" s="13"/>
      <c r="B18" s="13"/>
      <c r="C18" s="38"/>
      <c r="D18" s="80"/>
      <c r="E18" s="82">
        <v>4129</v>
      </c>
      <c r="F18" s="73"/>
      <c r="G18" s="20" t="s">
        <v>10</v>
      </c>
      <c r="H18" s="105">
        <v>0</v>
      </c>
      <c r="I18" s="105">
        <v>0</v>
      </c>
      <c r="J18" s="116">
        <v>0</v>
      </c>
    </row>
    <row r="19" spans="1:10" ht="21.75" customHeight="1">
      <c r="A19" s="9"/>
      <c r="B19" s="9"/>
      <c r="C19" s="38"/>
      <c r="D19" s="80">
        <v>413</v>
      </c>
      <c r="E19" s="82"/>
      <c r="F19" s="73"/>
      <c r="G19" s="19" t="s">
        <v>11</v>
      </c>
      <c r="H19" s="107">
        <f>H20+H24+H25+H26</f>
        <v>26700</v>
      </c>
      <c r="I19" s="107">
        <f>I20+I24+I25+I26</f>
        <v>25035.4</v>
      </c>
      <c r="J19" s="118">
        <f t="shared" si="0"/>
        <v>93.76554307116105</v>
      </c>
    </row>
    <row r="20" spans="1:10" ht="21.75" customHeight="1">
      <c r="A20" s="9"/>
      <c r="B20" s="9"/>
      <c r="C20" s="38"/>
      <c r="D20" s="80"/>
      <c r="E20" s="86">
        <v>4131</v>
      </c>
      <c r="F20" s="73"/>
      <c r="G20" s="21" t="s">
        <v>12</v>
      </c>
      <c r="H20" s="59">
        <f>SUM(H21:H23)</f>
        <v>6800</v>
      </c>
      <c r="I20" s="59">
        <f>SUM(I21:I23)</f>
        <v>6113.98</v>
      </c>
      <c r="J20" s="110">
        <f t="shared" si="0"/>
        <v>89.91147058823529</v>
      </c>
    </row>
    <row r="21" spans="1:10" ht="21.75" customHeight="1">
      <c r="A21" s="9"/>
      <c r="B21" s="9"/>
      <c r="C21" s="38"/>
      <c r="D21" s="80"/>
      <c r="E21" s="82"/>
      <c r="F21" s="73" t="s">
        <v>86</v>
      </c>
      <c r="G21" s="20" t="s">
        <v>87</v>
      </c>
      <c r="H21" s="105">
        <v>1100</v>
      </c>
      <c r="I21" s="105">
        <v>1032.12</v>
      </c>
      <c r="J21" s="116">
        <f t="shared" si="0"/>
        <v>93.8290909090909</v>
      </c>
    </row>
    <row r="22" spans="1:10" ht="21.75" customHeight="1">
      <c r="A22" s="9"/>
      <c r="B22" s="9"/>
      <c r="C22" s="38"/>
      <c r="D22" s="80"/>
      <c r="E22" s="82"/>
      <c r="F22" s="73" t="s">
        <v>88</v>
      </c>
      <c r="G22" s="20" t="s">
        <v>89</v>
      </c>
      <c r="H22" s="105">
        <v>3600</v>
      </c>
      <c r="I22" s="105">
        <v>3003.2</v>
      </c>
      <c r="J22" s="116">
        <f t="shared" si="0"/>
        <v>83.42222222222222</v>
      </c>
    </row>
    <row r="23" spans="1:10" ht="19.5" customHeight="1">
      <c r="A23" s="9"/>
      <c r="B23" s="9"/>
      <c r="C23" s="38"/>
      <c r="D23" s="80"/>
      <c r="E23" s="82"/>
      <c r="F23" s="73" t="s">
        <v>90</v>
      </c>
      <c r="G23" s="20" t="s">
        <v>91</v>
      </c>
      <c r="H23" s="105">
        <v>2100</v>
      </c>
      <c r="I23" s="105">
        <v>2078.66</v>
      </c>
      <c r="J23" s="116">
        <f t="shared" si="0"/>
        <v>98.98380952380951</v>
      </c>
    </row>
    <row r="24" spans="1:10" ht="21" customHeight="1">
      <c r="A24" s="13"/>
      <c r="B24" s="13"/>
      <c r="C24" s="38"/>
      <c r="D24" s="80"/>
      <c r="E24" s="82">
        <v>4132</v>
      </c>
      <c r="F24" s="73"/>
      <c r="G24" s="20" t="s">
        <v>34</v>
      </c>
      <c r="H24" s="105">
        <v>7700</v>
      </c>
      <c r="I24" s="105">
        <v>7466.42</v>
      </c>
      <c r="J24" s="116">
        <f t="shared" si="0"/>
        <v>96.9664935064935</v>
      </c>
    </row>
    <row r="25" spans="1:10" ht="21" customHeight="1">
      <c r="A25" s="9"/>
      <c r="B25" s="9"/>
      <c r="C25" s="38"/>
      <c r="D25" s="80"/>
      <c r="E25" s="82">
        <v>4135</v>
      </c>
      <c r="F25" s="73"/>
      <c r="G25" s="20" t="s">
        <v>82</v>
      </c>
      <c r="H25" s="105">
        <v>5800</v>
      </c>
      <c r="I25" s="105">
        <v>5055</v>
      </c>
      <c r="J25" s="116">
        <f t="shared" si="0"/>
        <v>87.1551724137931</v>
      </c>
    </row>
    <row r="26" spans="1:10" ht="21" customHeight="1">
      <c r="A26" s="9"/>
      <c r="B26" s="9"/>
      <c r="C26" s="38"/>
      <c r="D26" s="80"/>
      <c r="E26" s="86">
        <v>4139</v>
      </c>
      <c r="F26" s="74"/>
      <c r="G26" s="45" t="s">
        <v>97</v>
      </c>
      <c r="H26" s="59">
        <f>H27</f>
        <v>6400</v>
      </c>
      <c r="I26" s="59">
        <f>I27</f>
        <v>6400</v>
      </c>
      <c r="J26" s="110">
        <f t="shared" si="0"/>
        <v>100</v>
      </c>
    </row>
    <row r="27" spans="1:10" ht="19.5" customHeight="1">
      <c r="A27" s="9"/>
      <c r="B27" s="9"/>
      <c r="C27" s="38"/>
      <c r="D27" s="80"/>
      <c r="E27" s="82"/>
      <c r="F27" s="73" t="s">
        <v>115</v>
      </c>
      <c r="G27" s="20" t="s">
        <v>208</v>
      </c>
      <c r="H27" s="105">
        <v>6400</v>
      </c>
      <c r="I27" s="105">
        <v>6400</v>
      </c>
      <c r="J27" s="116">
        <f t="shared" si="0"/>
        <v>100</v>
      </c>
    </row>
    <row r="28" spans="1:10" ht="20.25" customHeight="1">
      <c r="A28" s="13"/>
      <c r="B28" s="13"/>
      <c r="C28" s="38"/>
      <c r="D28" s="80">
        <v>418</v>
      </c>
      <c r="E28" s="82"/>
      <c r="F28" s="73"/>
      <c r="G28" s="19" t="s">
        <v>17</v>
      </c>
      <c r="H28" s="107">
        <f>SUM(H29:H30)</f>
        <v>5000</v>
      </c>
      <c r="I28" s="107">
        <f>SUM(I29:I30)</f>
        <v>5000</v>
      </c>
      <c r="J28" s="118">
        <f t="shared" si="0"/>
        <v>100</v>
      </c>
    </row>
    <row r="29" spans="1:10" ht="18" customHeight="1">
      <c r="A29" s="9"/>
      <c r="B29" s="9"/>
      <c r="C29" s="38"/>
      <c r="D29" s="80"/>
      <c r="E29" s="82">
        <v>4184</v>
      </c>
      <c r="F29" s="73"/>
      <c r="G29" s="33" t="s">
        <v>192</v>
      </c>
      <c r="H29" s="105">
        <v>5000</v>
      </c>
      <c r="I29" s="105">
        <v>5000</v>
      </c>
      <c r="J29" s="116">
        <f t="shared" si="0"/>
        <v>100</v>
      </c>
    </row>
    <row r="30" spans="1:10" ht="20.25" customHeight="1">
      <c r="A30" s="9"/>
      <c r="B30" s="9"/>
      <c r="C30" s="38"/>
      <c r="D30" s="80"/>
      <c r="E30" s="82">
        <v>4184</v>
      </c>
      <c r="F30" s="73"/>
      <c r="G30" s="20" t="s">
        <v>17</v>
      </c>
      <c r="H30" s="105">
        <v>0</v>
      </c>
      <c r="I30" s="105">
        <v>0</v>
      </c>
      <c r="J30" s="116">
        <v>0</v>
      </c>
    </row>
    <row r="31" spans="1:10" ht="18.75">
      <c r="A31" s="9"/>
      <c r="B31" s="9"/>
      <c r="C31" s="38">
        <v>44</v>
      </c>
      <c r="D31" s="80"/>
      <c r="E31" s="82"/>
      <c r="F31" s="70"/>
      <c r="G31" s="18" t="s">
        <v>20</v>
      </c>
      <c r="H31" s="106">
        <f>H32</f>
        <v>1500</v>
      </c>
      <c r="I31" s="106">
        <f>I32</f>
        <v>1448.86</v>
      </c>
      <c r="J31" s="120">
        <f t="shared" si="0"/>
        <v>96.59066666666666</v>
      </c>
    </row>
    <row r="32" spans="1:10" ht="20.25" customHeight="1">
      <c r="A32" s="9"/>
      <c r="B32" s="9"/>
      <c r="C32" s="38"/>
      <c r="D32" s="80">
        <v>441</v>
      </c>
      <c r="E32" s="82"/>
      <c r="F32" s="70"/>
      <c r="G32" s="19" t="s">
        <v>186</v>
      </c>
      <c r="H32" s="107">
        <f>H33</f>
        <v>1500</v>
      </c>
      <c r="I32" s="107">
        <f>I33</f>
        <v>1448.86</v>
      </c>
      <c r="J32" s="118">
        <f t="shared" si="0"/>
        <v>96.59066666666666</v>
      </c>
    </row>
    <row r="33" spans="1:10" ht="18.75">
      <c r="A33" s="9"/>
      <c r="B33" s="9"/>
      <c r="C33" s="38"/>
      <c r="D33" s="80"/>
      <c r="E33" s="82">
        <v>4415</v>
      </c>
      <c r="F33" s="73"/>
      <c r="G33" s="22" t="s">
        <v>21</v>
      </c>
      <c r="H33" s="105">
        <v>1500</v>
      </c>
      <c r="I33" s="105">
        <v>1448.86</v>
      </c>
      <c r="J33" s="116">
        <f t="shared" si="0"/>
        <v>96.59066666666666</v>
      </c>
    </row>
    <row r="34" spans="1:10" ht="18.75">
      <c r="A34" s="13"/>
      <c r="B34" s="13"/>
      <c r="C34" s="38"/>
      <c r="D34" s="80"/>
      <c r="E34" s="82"/>
      <c r="F34" s="73"/>
      <c r="G34" s="19" t="s">
        <v>37</v>
      </c>
      <c r="H34" s="107">
        <f>H8+H31</f>
        <v>57920</v>
      </c>
      <c r="I34" s="107">
        <f>I8+I31</f>
        <v>56032.340000000004</v>
      </c>
      <c r="J34" s="118">
        <f t="shared" si="0"/>
        <v>96.7409185082873</v>
      </c>
    </row>
    <row r="35" spans="1:10" ht="15.75" customHeight="1">
      <c r="A35" s="13"/>
      <c r="B35" s="13"/>
      <c r="C35" s="38"/>
      <c r="D35" s="80"/>
      <c r="E35" s="82"/>
      <c r="F35" s="73"/>
      <c r="G35" s="19"/>
      <c r="H35" s="105"/>
      <c r="I35" s="105"/>
      <c r="J35" s="116"/>
    </row>
    <row r="36" spans="1:10" ht="18.75">
      <c r="A36" s="14" t="s">
        <v>50</v>
      </c>
      <c r="B36" s="14" t="s">
        <v>33</v>
      </c>
      <c r="C36" s="61"/>
      <c r="D36" s="80"/>
      <c r="E36" s="81"/>
      <c r="F36" s="71"/>
      <c r="G36" s="15" t="s">
        <v>61</v>
      </c>
      <c r="H36" s="105"/>
      <c r="I36" s="105"/>
      <c r="J36" s="116"/>
    </row>
    <row r="37" spans="1:10" ht="18.75">
      <c r="A37" s="16"/>
      <c r="B37" s="16"/>
      <c r="C37" s="38">
        <v>41</v>
      </c>
      <c r="D37" s="80"/>
      <c r="E37" s="81"/>
      <c r="F37" s="72"/>
      <c r="G37" s="18" t="s">
        <v>0</v>
      </c>
      <c r="H37" s="106">
        <f>H38+H44+H49+H58</f>
        <v>83420</v>
      </c>
      <c r="I37" s="106">
        <f>I38+I44+I49+I58</f>
        <v>79852.93000000001</v>
      </c>
      <c r="J37" s="120">
        <f t="shared" si="0"/>
        <v>95.72396307839848</v>
      </c>
    </row>
    <row r="38" spans="1:10" ht="21" customHeight="1">
      <c r="A38" s="14"/>
      <c r="B38" s="14"/>
      <c r="C38" s="61"/>
      <c r="D38" s="87">
        <v>411</v>
      </c>
      <c r="E38" s="88"/>
      <c r="F38" s="70"/>
      <c r="G38" s="19" t="s">
        <v>1</v>
      </c>
      <c r="H38" s="107">
        <f>SUM(H39:H43)</f>
        <v>21350</v>
      </c>
      <c r="I38" s="107">
        <f>SUM(I39:I43)</f>
        <v>19845.14</v>
      </c>
      <c r="J38" s="118">
        <f t="shared" si="0"/>
        <v>92.95147540983606</v>
      </c>
    </row>
    <row r="39" spans="1:10" ht="17.25" customHeight="1">
      <c r="A39" s="16"/>
      <c r="B39" s="16"/>
      <c r="C39" s="38"/>
      <c r="D39" s="85"/>
      <c r="E39" s="82">
        <v>4111</v>
      </c>
      <c r="F39" s="73"/>
      <c r="G39" s="20" t="s">
        <v>2</v>
      </c>
      <c r="H39" s="105">
        <v>21000</v>
      </c>
      <c r="I39" s="105">
        <v>19512.5</v>
      </c>
      <c r="J39" s="116">
        <f t="shared" si="0"/>
        <v>92.91666666666667</v>
      </c>
    </row>
    <row r="40" spans="1:10" ht="18.75">
      <c r="A40" s="17"/>
      <c r="B40" s="17"/>
      <c r="C40" s="38"/>
      <c r="D40" s="80"/>
      <c r="E40" s="82">
        <v>4112</v>
      </c>
      <c r="F40" s="73"/>
      <c r="G40" s="20" t="s">
        <v>3</v>
      </c>
      <c r="H40" s="105">
        <v>300</v>
      </c>
      <c r="I40" s="105">
        <v>294.36</v>
      </c>
      <c r="J40" s="116">
        <f t="shared" si="0"/>
        <v>98.12</v>
      </c>
    </row>
    <row r="41" spans="1:10" ht="18.75" customHeight="1">
      <c r="A41" s="13"/>
      <c r="B41" s="13"/>
      <c r="C41" s="38"/>
      <c r="D41" s="80"/>
      <c r="E41" s="82">
        <v>4113</v>
      </c>
      <c r="F41" s="73"/>
      <c r="G41" s="20" t="s">
        <v>4</v>
      </c>
      <c r="H41" s="105">
        <v>0</v>
      </c>
      <c r="I41" s="105">
        <v>0</v>
      </c>
      <c r="J41" s="116">
        <v>0</v>
      </c>
    </row>
    <row r="42" spans="1:10" ht="18.75" customHeight="1">
      <c r="A42" s="9"/>
      <c r="B42" s="9"/>
      <c r="C42" s="38"/>
      <c r="D42" s="80"/>
      <c r="E42" s="82">
        <v>4114</v>
      </c>
      <c r="F42" s="73"/>
      <c r="G42" s="20" t="s">
        <v>5</v>
      </c>
      <c r="H42" s="105">
        <v>0</v>
      </c>
      <c r="I42" s="105">
        <v>0</v>
      </c>
      <c r="J42" s="116">
        <v>0</v>
      </c>
    </row>
    <row r="43" spans="1:10" ht="18.75">
      <c r="A43" s="9"/>
      <c r="B43" s="9"/>
      <c r="C43" s="38"/>
      <c r="D43" s="80"/>
      <c r="E43" s="82">
        <v>4115</v>
      </c>
      <c r="F43" s="73"/>
      <c r="G43" s="20" t="s">
        <v>6</v>
      </c>
      <c r="H43" s="105">
        <v>50</v>
      </c>
      <c r="I43" s="105">
        <v>38.28</v>
      </c>
      <c r="J43" s="116">
        <f t="shared" si="0"/>
        <v>76.56</v>
      </c>
    </row>
    <row r="44" spans="1:10" ht="18.75">
      <c r="A44" s="9"/>
      <c r="B44" s="9"/>
      <c r="C44" s="38"/>
      <c r="D44" s="80">
        <v>412</v>
      </c>
      <c r="E44" s="82"/>
      <c r="F44" s="70"/>
      <c r="G44" s="19" t="s">
        <v>7</v>
      </c>
      <c r="H44" s="107">
        <f>SUM(H45:H48)</f>
        <v>51870</v>
      </c>
      <c r="I44" s="107">
        <f>SUM(I45:I48)</f>
        <v>49510.8</v>
      </c>
      <c r="J44" s="118">
        <f t="shared" si="0"/>
        <v>95.4517061885483</v>
      </c>
    </row>
    <row r="45" spans="1:10" ht="18.75">
      <c r="A45" s="9"/>
      <c r="B45" s="9"/>
      <c r="C45" s="38"/>
      <c r="D45" s="80"/>
      <c r="E45" s="82">
        <v>4123</v>
      </c>
      <c r="F45" s="73"/>
      <c r="G45" s="20" t="s">
        <v>8</v>
      </c>
      <c r="H45" s="105">
        <v>220</v>
      </c>
      <c r="I45" s="105">
        <v>220</v>
      </c>
      <c r="J45" s="116">
        <f t="shared" si="0"/>
        <v>100</v>
      </c>
    </row>
    <row r="46" spans="1:10" ht="18.75">
      <c r="A46" s="9"/>
      <c r="B46" s="9"/>
      <c r="C46" s="38"/>
      <c r="D46" s="80"/>
      <c r="E46" s="82">
        <v>4125</v>
      </c>
      <c r="F46" s="73"/>
      <c r="G46" s="20" t="s">
        <v>9</v>
      </c>
      <c r="H46" s="105">
        <v>1550</v>
      </c>
      <c r="I46" s="105">
        <v>1424.3</v>
      </c>
      <c r="J46" s="116">
        <f t="shared" si="0"/>
        <v>91.89032258064516</v>
      </c>
    </row>
    <row r="47" spans="1:10" ht="17.25" customHeight="1">
      <c r="A47" s="13"/>
      <c r="B47" s="13"/>
      <c r="C47" s="38"/>
      <c r="D47" s="80"/>
      <c r="E47" s="82">
        <v>4128</v>
      </c>
      <c r="F47" s="73"/>
      <c r="G47" s="20" t="s">
        <v>253</v>
      </c>
      <c r="H47" s="105">
        <v>49650</v>
      </c>
      <c r="I47" s="105">
        <v>47430.3</v>
      </c>
      <c r="J47" s="116">
        <f t="shared" si="0"/>
        <v>95.52930513595167</v>
      </c>
    </row>
    <row r="48" spans="1:10" ht="19.5" customHeight="1">
      <c r="A48" s="9"/>
      <c r="B48" s="9"/>
      <c r="C48" s="38"/>
      <c r="D48" s="80"/>
      <c r="E48" s="82">
        <v>4129</v>
      </c>
      <c r="F48" s="73"/>
      <c r="G48" s="20" t="s">
        <v>10</v>
      </c>
      <c r="H48" s="105">
        <v>450</v>
      </c>
      <c r="I48" s="105">
        <v>436.2</v>
      </c>
      <c r="J48" s="116">
        <f t="shared" si="0"/>
        <v>96.93333333333332</v>
      </c>
    </row>
    <row r="49" spans="1:10" ht="21" customHeight="1">
      <c r="A49" s="9"/>
      <c r="B49" s="9"/>
      <c r="C49" s="38"/>
      <c r="D49" s="80">
        <v>413</v>
      </c>
      <c r="E49" s="82"/>
      <c r="F49" s="73"/>
      <c r="G49" s="19" t="s">
        <v>11</v>
      </c>
      <c r="H49" s="107">
        <f>H50+H54+H55+H56</f>
        <v>10200</v>
      </c>
      <c r="I49" s="107">
        <f>I50+I54+I55+I56</f>
        <v>10496.990000000002</v>
      </c>
      <c r="J49" s="118">
        <f t="shared" si="0"/>
        <v>102.91166666666669</v>
      </c>
    </row>
    <row r="50" spans="1:10" ht="18" customHeight="1">
      <c r="A50" s="9"/>
      <c r="B50" s="9"/>
      <c r="C50" s="38"/>
      <c r="D50" s="80"/>
      <c r="E50" s="82">
        <v>4131</v>
      </c>
      <c r="F50" s="73"/>
      <c r="G50" s="21" t="s">
        <v>12</v>
      </c>
      <c r="H50" s="59">
        <f>SUM(H51:H53)</f>
        <v>7650</v>
      </c>
      <c r="I50" s="59">
        <f>SUM(I51:I53)</f>
        <v>7937.7</v>
      </c>
      <c r="J50" s="110">
        <f t="shared" si="0"/>
        <v>103.76078431372548</v>
      </c>
    </row>
    <row r="51" spans="1:10" ht="20.25" customHeight="1">
      <c r="A51" s="9"/>
      <c r="B51" s="9"/>
      <c r="C51" s="38"/>
      <c r="D51" s="80"/>
      <c r="E51" s="82"/>
      <c r="F51" s="73" t="s">
        <v>86</v>
      </c>
      <c r="G51" s="20" t="s">
        <v>87</v>
      </c>
      <c r="H51" s="105">
        <v>1100</v>
      </c>
      <c r="I51" s="105">
        <v>1034.6</v>
      </c>
      <c r="J51" s="116">
        <f t="shared" si="0"/>
        <v>94.05454545454545</v>
      </c>
    </row>
    <row r="52" spans="1:10" ht="19.5" customHeight="1">
      <c r="A52" s="9"/>
      <c r="B52" s="9"/>
      <c r="C52" s="38"/>
      <c r="D52" s="80"/>
      <c r="E52" s="82"/>
      <c r="F52" s="73" t="s">
        <v>88</v>
      </c>
      <c r="G52" s="20" t="s">
        <v>209</v>
      </c>
      <c r="H52" s="105">
        <v>1550</v>
      </c>
      <c r="I52" s="105">
        <v>1510.6</v>
      </c>
      <c r="J52" s="116">
        <f t="shared" si="0"/>
        <v>97.45806451612903</v>
      </c>
    </row>
    <row r="53" spans="1:10" ht="18.75">
      <c r="A53" s="9"/>
      <c r="B53" s="9"/>
      <c r="C53" s="38"/>
      <c r="D53" s="80"/>
      <c r="E53" s="82"/>
      <c r="F53" s="73" t="s">
        <v>90</v>
      </c>
      <c r="G53" s="20" t="s">
        <v>166</v>
      </c>
      <c r="H53" s="105">
        <v>5000</v>
      </c>
      <c r="I53" s="105">
        <v>5392.5</v>
      </c>
      <c r="J53" s="116">
        <f t="shared" si="0"/>
        <v>107.85</v>
      </c>
    </row>
    <row r="54" spans="1:10" ht="17.25" customHeight="1">
      <c r="A54" s="13"/>
      <c r="B54" s="13"/>
      <c r="C54" s="38"/>
      <c r="D54" s="80"/>
      <c r="E54" s="82">
        <v>4132</v>
      </c>
      <c r="F54" s="73"/>
      <c r="G54" s="20" t="s">
        <v>34</v>
      </c>
      <c r="H54" s="105">
        <v>900</v>
      </c>
      <c r="I54" s="105">
        <v>985</v>
      </c>
      <c r="J54" s="116">
        <f t="shared" si="0"/>
        <v>109.44444444444446</v>
      </c>
    </row>
    <row r="55" spans="1:10" ht="18.75" customHeight="1">
      <c r="A55" s="9"/>
      <c r="B55" s="9"/>
      <c r="C55" s="38"/>
      <c r="D55" s="80"/>
      <c r="E55" s="82">
        <v>4135</v>
      </c>
      <c r="F55" s="73"/>
      <c r="G55" s="20" t="s">
        <v>13</v>
      </c>
      <c r="H55" s="105">
        <v>1650</v>
      </c>
      <c r="I55" s="105">
        <v>1574.29</v>
      </c>
      <c r="J55" s="116">
        <f t="shared" si="0"/>
        <v>95.41151515151515</v>
      </c>
    </row>
    <row r="56" spans="1:10" ht="20.25" customHeight="1">
      <c r="A56" s="13"/>
      <c r="B56" s="13"/>
      <c r="C56" s="38"/>
      <c r="D56" s="80"/>
      <c r="E56" s="82">
        <v>4139</v>
      </c>
      <c r="F56" s="73"/>
      <c r="G56" s="21" t="s">
        <v>92</v>
      </c>
      <c r="H56" s="59">
        <f>H57</f>
        <v>0</v>
      </c>
      <c r="I56" s="59">
        <f>I57</f>
        <v>0</v>
      </c>
      <c r="J56" s="110">
        <v>0</v>
      </c>
    </row>
    <row r="57" spans="1:10" ht="21" customHeight="1">
      <c r="A57" s="9"/>
      <c r="B57" s="9"/>
      <c r="C57" s="38"/>
      <c r="D57" s="80"/>
      <c r="E57" s="82"/>
      <c r="F57" s="73" t="s">
        <v>93</v>
      </c>
      <c r="G57" s="20" t="s">
        <v>95</v>
      </c>
      <c r="H57" s="105">
        <v>0</v>
      </c>
      <c r="I57" s="105">
        <v>0</v>
      </c>
      <c r="J57" s="116">
        <v>0</v>
      </c>
    </row>
    <row r="58" spans="1:10" ht="18.75">
      <c r="A58" s="9"/>
      <c r="B58" s="9"/>
      <c r="C58" s="38"/>
      <c r="D58" s="80">
        <v>418</v>
      </c>
      <c r="E58" s="82"/>
      <c r="F58" s="73"/>
      <c r="G58" s="19" t="s">
        <v>17</v>
      </c>
      <c r="H58" s="107">
        <f>H59</f>
        <v>0</v>
      </c>
      <c r="I58" s="107">
        <f>I59</f>
        <v>0</v>
      </c>
      <c r="J58" s="118">
        <v>0</v>
      </c>
    </row>
    <row r="59" spans="1:10" ht="18.75">
      <c r="A59" s="9"/>
      <c r="B59" s="9"/>
      <c r="C59" s="38"/>
      <c r="D59" s="80"/>
      <c r="E59" s="82">
        <v>4184</v>
      </c>
      <c r="F59" s="73"/>
      <c r="G59" s="20" t="s">
        <v>17</v>
      </c>
      <c r="H59" s="105">
        <v>0</v>
      </c>
      <c r="I59" s="105">
        <v>0</v>
      </c>
      <c r="J59" s="116"/>
    </row>
    <row r="60" spans="1:10" ht="34.5" customHeight="1">
      <c r="A60" s="9"/>
      <c r="B60" s="9"/>
      <c r="C60" s="38">
        <v>43</v>
      </c>
      <c r="D60" s="80"/>
      <c r="E60" s="82"/>
      <c r="F60" s="72"/>
      <c r="G60" s="18" t="s">
        <v>35</v>
      </c>
      <c r="H60" s="106">
        <f aca="true" t="shared" si="1" ref="H60:I62">H61</f>
        <v>36510</v>
      </c>
      <c r="I60" s="106">
        <f t="shared" si="1"/>
        <v>36503.62</v>
      </c>
      <c r="J60" s="120">
        <f t="shared" si="0"/>
        <v>99.98252533552451</v>
      </c>
    </row>
    <row r="61" spans="1:10" ht="36" customHeight="1">
      <c r="A61" s="9"/>
      <c r="B61" s="9"/>
      <c r="C61" s="38"/>
      <c r="D61" s="80">
        <v>431</v>
      </c>
      <c r="E61" s="82"/>
      <c r="F61" s="68"/>
      <c r="G61" s="19" t="s">
        <v>36</v>
      </c>
      <c r="H61" s="107">
        <f t="shared" si="1"/>
        <v>36510</v>
      </c>
      <c r="I61" s="107">
        <f t="shared" si="1"/>
        <v>36503.62</v>
      </c>
      <c r="J61" s="118">
        <f t="shared" si="0"/>
        <v>99.98252533552451</v>
      </c>
    </row>
    <row r="62" spans="1:10" ht="38.25" customHeight="1">
      <c r="A62" s="13"/>
      <c r="B62" s="13"/>
      <c r="C62" s="38"/>
      <c r="D62" s="85"/>
      <c r="E62" s="81">
        <v>4312</v>
      </c>
      <c r="F62" s="68"/>
      <c r="G62" s="21" t="s">
        <v>150</v>
      </c>
      <c r="H62" s="59">
        <f t="shared" si="1"/>
        <v>36510</v>
      </c>
      <c r="I62" s="59">
        <f t="shared" si="1"/>
        <v>36503.62</v>
      </c>
      <c r="J62" s="116">
        <f t="shared" si="0"/>
        <v>99.98252533552451</v>
      </c>
    </row>
    <row r="63" spans="1:10" ht="20.25" customHeight="1">
      <c r="A63" s="9"/>
      <c r="B63" s="9"/>
      <c r="C63" s="38"/>
      <c r="D63" s="84"/>
      <c r="E63" s="89"/>
      <c r="F63" s="73" t="s">
        <v>129</v>
      </c>
      <c r="G63" s="20" t="s">
        <v>210</v>
      </c>
      <c r="H63" s="105">
        <v>36510</v>
      </c>
      <c r="I63" s="105">
        <v>36503.62</v>
      </c>
      <c r="J63" s="116">
        <f t="shared" si="0"/>
        <v>99.98252533552451</v>
      </c>
    </row>
    <row r="64" spans="1:10" ht="18.75">
      <c r="A64" s="9"/>
      <c r="B64" s="9"/>
      <c r="C64" s="38">
        <v>44</v>
      </c>
      <c r="D64" s="80"/>
      <c r="E64" s="82"/>
      <c r="F64" s="70"/>
      <c r="G64" s="18" t="s">
        <v>20</v>
      </c>
      <c r="H64" s="106">
        <f>H65</f>
        <v>1700</v>
      </c>
      <c r="I64" s="106">
        <f>I65</f>
        <v>1688.27</v>
      </c>
      <c r="J64" s="120">
        <f t="shared" si="0"/>
        <v>99.31</v>
      </c>
    </row>
    <row r="65" spans="1:10" ht="18.75">
      <c r="A65" s="9"/>
      <c r="B65" s="9"/>
      <c r="C65" s="38"/>
      <c r="D65" s="80">
        <v>441</v>
      </c>
      <c r="E65" s="82"/>
      <c r="F65" s="70"/>
      <c r="G65" s="19" t="s">
        <v>20</v>
      </c>
      <c r="H65" s="107">
        <f>H66</f>
        <v>1700</v>
      </c>
      <c r="I65" s="107">
        <f>I66</f>
        <v>1688.27</v>
      </c>
      <c r="J65" s="118">
        <f t="shared" si="0"/>
        <v>99.31</v>
      </c>
    </row>
    <row r="66" spans="1:10" ht="17.25" customHeight="1">
      <c r="A66" s="9"/>
      <c r="B66" s="9"/>
      <c r="C66" s="38"/>
      <c r="D66" s="80"/>
      <c r="E66" s="81">
        <v>4415</v>
      </c>
      <c r="F66" s="73"/>
      <c r="G66" s="33" t="s">
        <v>167</v>
      </c>
      <c r="H66" s="105">
        <v>1700</v>
      </c>
      <c r="I66" s="105">
        <v>1688.27</v>
      </c>
      <c r="J66" s="116">
        <f t="shared" si="0"/>
        <v>99.31</v>
      </c>
    </row>
    <row r="67" spans="1:10" ht="18.75">
      <c r="A67" s="17"/>
      <c r="B67" s="17"/>
      <c r="C67" s="38"/>
      <c r="D67" s="80"/>
      <c r="E67" s="81"/>
      <c r="F67" s="73"/>
      <c r="G67" s="19" t="s">
        <v>37</v>
      </c>
      <c r="H67" s="107">
        <f>H37+H60+H64</f>
        <v>121630</v>
      </c>
      <c r="I67" s="107">
        <f>I37+I60+I64</f>
        <v>118044.82000000002</v>
      </c>
      <c r="J67" s="118">
        <f t="shared" si="0"/>
        <v>97.05238839102196</v>
      </c>
    </row>
    <row r="68" spans="1:10" ht="18.75">
      <c r="A68" s="17"/>
      <c r="B68" s="17"/>
      <c r="C68" s="38"/>
      <c r="D68" s="80"/>
      <c r="E68" s="81"/>
      <c r="F68" s="73"/>
      <c r="G68" s="19"/>
      <c r="H68" s="105"/>
      <c r="I68" s="105"/>
      <c r="J68" s="116"/>
    </row>
    <row r="69" spans="1:10" ht="21" customHeight="1">
      <c r="A69" s="14" t="s">
        <v>51</v>
      </c>
      <c r="B69" s="14" t="s">
        <v>33</v>
      </c>
      <c r="C69" s="61"/>
      <c r="D69" s="80"/>
      <c r="E69" s="81"/>
      <c r="F69" s="71"/>
      <c r="G69" s="15" t="s">
        <v>62</v>
      </c>
      <c r="H69" s="105"/>
      <c r="I69" s="105"/>
      <c r="J69" s="116"/>
    </row>
    <row r="70" spans="1:10" ht="21" customHeight="1">
      <c r="A70" s="16"/>
      <c r="B70" s="16"/>
      <c r="C70" s="38">
        <v>41</v>
      </c>
      <c r="D70" s="80"/>
      <c r="E70" s="81"/>
      <c r="F70" s="72"/>
      <c r="G70" s="18" t="s">
        <v>0</v>
      </c>
      <c r="H70" s="106">
        <f>H71+H77+H81+H90</f>
        <v>22700</v>
      </c>
      <c r="I70" s="106">
        <f>I71+I77+I81+I90</f>
        <v>21935.59</v>
      </c>
      <c r="J70" s="120">
        <f t="shared" si="0"/>
        <v>96.63255506607929</v>
      </c>
    </row>
    <row r="71" spans="1:10" ht="19.5" customHeight="1">
      <c r="A71" s="14"/>
      <c r="B71" s="14"/>
      <c r="C71" s="61"/>
      <c r="D71" s="87">
        <v>411</v>
      </c>
      <c r="E71" s="88"/>
      <c r="F71" s="70"/>
      <c r="G71" s="19" t="s">
        <v>1</v>
      </c>
      <c r="H71" s="107">
        <f>SUM(H72:H76)</f>
        <v>18600</v>
      </c>
      <c r="I71" s="107">
        <f>SUM(I72:I76)</f>
        <v>18531.75</v>
      </c>
      <c r="J71" s="118">
        <f t="shared" si="0"/>
        <v>99.63306451612904</v>
      </c>
    </row>
    <row r="72" spans="1:10" ht="18.75" customHeight="1">
      <c r="A72" s="16"/>
      <c r="B72" s="16"/>
      <c r="C72" s="38"/>
      <c r="D72" s="85"/>
      <c r="E72" s="82">
        <v>4111</v>
      </c>
      <c r="F72" s="73"/>
      <c r="G72" s="20" t="s">
        <v>2</v>
      </c>
      <c r="H72" s="105">
        <v>18600</v>
      </c>
      <c r="I72" s="105">
        <v>18531.75</v>
      </c>
      <c r="J72" s="116">
        <f t="shared" si="0"/>
        <v>99.63306451612904</v>
      </c>
    </row>
    <row r="73" spans="1:10" ht="17.25" customHeight="1">
      <c r="A73" s="17"/>
      <c r="B73" s="17"/>
      <c r="C73" s="38"/>
      <c r="D73" s="80"/>
      <c r="E73" s="82">
        <v>4112</v>
      </c>
      <c r="F73" s="73"/>
      <c r="G73" s="20" t="s">
        <v>3</v>
      </c>
      <c r="H73" s="105">
        <v>0</v>
      </c>
      <c r="I73" s="105">
        <v>0</v>
      </c>
      <c r="J73" s="116">
        <v>0</v>
      </c>
    </row>
    <row r="74" spans="1:10" ht="19.5" customHeight="1">
      <c r="A74" s="13"/>
      <c r="B74" s="13"/>
      <c r="C74" s="38"/>
      <c r="D74" s="80"/>
      <c r="E74" s="82">
        <v>4113</v>
      </c>
      <c r="F74" s="73"/>
      <c r="G74" s="20" t="s">
        <v>4</v>
      </c>
      <c r="H74" s="105">
        <v>0</v>
      </c>
      <c r="I74" s="105">
        <v>0</v>
      </c>
      <c r="J74" s="116">
        <v>0</v>
      </c>
    </row>
    <row r="75" spans="1:10" ht="19.5" customHeight="1">
      <c r="A75" s="9"/>
      <c r="B75" s="9"/>
      <c r="C75" s="38"/>
      <c r="D75" s="80"/>
      <c r="E75" s="82">
        <v>4114</v>
      </c>
      <c r="F75" s="73"/>
      <c r="G75" s="20" t="s">
        <v>5</v>
      </c>
      <c r="H75" s="105">
        <v>0</v>
      </c>
      <c r="I75" s="105">
        <v>0</v>
      </c>
      <c r="J75" s="116">
        <v>0</v>
      </c>
    </row>
    <row r="76" spans="1:10" ht="18.75">
      <c r="A76" s="9"/>
      <c r="B76" s="9"/>
      <c r="C76" s="38"/>
      <c r="D76" s="80"/>
      <c r="E76" s="82">
        <v>4115</v>
      </c>
      <c r="F76" s="73"/>
      <c r="G76" s="20" t="s">
        <v>6</v>
      </c>
      <c r="H76" s="105">
        <v>0</v>
      </c>
      <c r="I76" s="105">
        <v>0</v>
      </c>
      <c r="J76" s="116">
        <v>0</v>
      </c>
    </row>
    <row r="77" spans="1:10" ht="18.75">
      <c r="A77" s="9"/>
      <c r="B77" s="9"/>
      <c r="C77" s="38"/>
      <c r="D77" s="80">
        <v>412</v>
      </c>
      <c r="E77" s="82"/>
      <c r="F77" s="70"/>
      <c r="G77" s="19" t="s">
        <v>7</v>
      </c>
      <c r="H77" s="107">
        <f>SUM(H78:H80)</f>
        <v>850</v>
      </c>
      <c r="I77" s="107">
        <f>SUM(I78:I80)</f>
        <v>793.8</v>
      </c>
      <c r="J77" s="118">
        <f>(I77/H77)*100</f>
        <v>93.38823529411764</v>
      </c>
    </row>
    <row r="78" spans="1:10" ht="18.75">
      <c r="A78" s="9"/>
      <c r="B78" s="9"/>
      <c r="C78" s="38"/>
      <c r="D78" s="80"/>
      <c r="E78" s="82">
        <v>4123</v>
      </c>
      <c r="F78" s="73"/>
      <c r="G78" s="20" t="s">
        <v>8</v>
      </c>
      <c r="H78" s="105">
        <v>250</v>
      </c>
      <c r="I78" s="105">
        <v>220</v>
      </c>
      <c r="J78" s="116">
        <f>(I78/H78)*100</f>
        <v>88</v>
      </c>
    </row>
    <row r="79" spans="1:10" ht="18.75">
      <c r="A79" s="9"/>
      <c r="B79" s="9"/>
      <c r="C79" s="38"/>
      <c r="D79" s="80"/>
      <c r="E79" s="82">
        <v>4125</v>
      </c>
      <c r="F79" s="73"/>
      <c r="G79" s="20" t="s">
        <v>9</v>
      </c>
      <c r="H79" s="105">
        <v>600</v>
      </c>
      <c r="I79" s="105">
        <v>573.8</v>
      </c>
      <c r="J79" s="116">
        <f>(I79/H79)*100</f>
        <v>95.63333333333333</v>
      </c>
    </row>
    <row r="80" spans="1:10" ht="18.75">
      <c r="A80" s="13"/>
      <c r="B80" s="13"/>
      <c r="C80" s="38"/>
      <c r="D80" s="80"/>
      <c r="E80" s="82">
        <v>4129</v>
      </c>
      <c r="F80" s="73"/>
      <c r="G80" s="20" t="s">
        <v>10</v>
      </c>
      <c r="H80" s="105">
        <v>0</v>
      </c>
      <c r="I80" s="105">
        <v>0</v>
      </c>
      <c r="J80" s="116"/>
    </row>
    <row r="81" spans="1:10" ht="20.25" customHeight="1">
      <c r="A81" s="9"/>
      <c r="B81" s="9"/>
      <c r="C81" s="38"/>
      <c r="D81" s="80">
        <v>413</v>
      </c>
      <c r="E81" s="82"/>
      <c r="F81" s="73"/>
      <c r="G81" s="19" t="s">
        <v>11</v>
      </c>
      <c r="H81" s="107">
        <f>H82+H86+H87+H88</f>
        <v>3250</v>
      </c>
      <c r="I81" s="107">
        <f>I82+I86+I87+I88</f>
        <v>2610.04</v>
      </c>
      <c r="J81" s="118">
        <f aca="true" t="shared" si="2" ref="J81:J87">(I81/H81)*100</f>
        <v>80.30892307692308</v>
      </c>
    </row>
    <row r="82" spans="1:10" ht="21" customHeight="1">
      <c r="A82" s="9"/>
      <c r="B82" s="9"/>
      <c r="C82" s="38"/>
      <c r="D82" s="80"/>
      <c r="E82" s="82">
        <v>4131</v>
      </c>
      <c r="F82" s="73"/>
      <c r="G82" s="21" t="s">
        <v>12</v>
      </c>
      <c r="H82" s="59">
        <f>SUM(H83:H85)</f>
        <v>1550</v>
      </c>
      <c r="I82" s="59">
        <f>SUM(I83:I85)</f>
        <v>1159.4699999999998</v>
      </c>
      <c r="J82" s="110">
        <f t="shared" si="2"/>
        <v>74.80451612903225</v>
      </c>
    </row>
    <row r="83" spans="1:10" ht="20.25" customHeight="1">
      <c r="A83" s="9"/>
      <c r="B83" s="9"/>
      <c r="C83" s="38"/>
      <c r="D83" s="80"/>
      <c r="E83" s="82"/>
      <c r="F83" s="73" t="s">
        <v>86</v>
      </c>
      <c r="G83" s="33" t="s">
        <v>164</v>
      </c>
      <c r="H83" s="105">
        <v>200</v>
      </c>
      <c r="I83" s="105">
        <v>93.54</v>
      </c>
      <c r="J83" s="116">
        <f t="shared" si="2"/>
        <v>46.77</v>
      </c>
    </row>
    <row r="84" spans="1:10" ht="20.25" customHeight="1">
      <c r="A84" s="9"/>
      <c r="B84" s="9"/>
      <c r="C84" s="38"/>
      <c r="D84" s="80"/>
      <c r="E84" s="82"/>
      <c r="F84" s="73" t="s">
        <v>88</v>
      </c>
      <c r="G84" s="33" t="s">
        <v>193</v>
      </c>
      <c r="H84" s="105">
        <v>850</v>
      </c>
      <c r="I84" s="105">
        <v>830.43</v>
      </c>
      <c r="J84" s="116">
        <f t="shared" si="2"/>
        <v>97.69764705882352</v>
      </c>
    </row>
    <row r="85" spans="1:10" ht="18" customHeight="1">
      <c r="A85" s="9"/>
      <c r="B85" s="9"/>
      <c r="C85" s="38"/>
      <c r="D85" s="80"/>
      <c r="E85" s="82"/>
      <c r="F85" s="73" t="s">
        <v>90</v>
      </c>
      <c r="G85" s="20" t="s">
        <v>91</v>
      </c>
      <c r="H85" s="105">
        <v>500</v>
      </c>
      <c r="I85" s="105">
        <v>235.5</v>
      </c>
      <c r="J85" s="116">
        <f t="shared" si="2"/>
        <v>47.099999999999994</v>
      </c>
    </row>
    <row r="86" spans="1:10" ht="17.25" customHeight="1">
      <c r="A86" s="13"/>
      <c r="B86" s="13"/>
      <c r="C86" s="38"/>
      <c r="D86" s="80"/>
      <c r="E86" s="82">
        <v>4132</v>
      </c>
      <c r="F86" s="73"/>
      <c r="G86" s="20" t="s">
        <v>34</v>
      </c>
      <c r="H86" s="105">
        <v>200</v>
      </c>
      <c r="I86" s="105">
        <v>75</v>
      </c>
      <c r="J86" s="116">
        <f t="shared" si="2"/>
        <v>37.5</v>
      </c>
    </row>
    <row r="87" spans="1:10" ht="20.25" customHeight="1">
      <c r="A87" s="9"/>
      <c r="B87" s="9"/>
      <c r="C87" s="38"/>
      <c r="D87" s="80"/>
      <c r="E87" s="82">
        <v>4135</v>
      </c>
      <c r="F87" s="73"/>
      <c r="G87" s="20" t="s">
        <v>13</v>
      </c>
      <c r="H87" s="105">
        <v>1500</v>
      </c>
      <c r="I87" s="105">
        <v>1375.57</v>
      </c>
      <c r="J87" s="116">
        <f t="shared" si="2"/>
        <v>91.70466666666667</v>
      </c>
    </row>
    <row r="88" spans="1:10" ht="19.5" customHeight="1">
      <c r="A88" s="13"/>
      <c r="B88" s="13"/>
      <c r="C88" s="38"/>
      <c r="D88" s="80"/>
      <c r="E88" s="86">
        <v>4139</v>
      </c>
      <c r="F88" s="73"/>
      <c r="G88" s="21" t="s">
        <v>138</v>
      </c>
      <c r="H88" s="59">
        <f>H89</f>
        <v>0</v>
      </c>
      <c r="I88" s="59">
        <f>I89</f>
        <v>0</v>
      </c>
      <c r="J88" s="110">
        <v>0</v>
      </c>
    </row>
    <row r="89" spans="1:10" ht="18.75" customHeight="1">
      <c r="A89" s="9"/>
      <c r="B89" s="9"/>
      <c r="C89" s="38"/>
      <c r="D89" s="80"/>
      <c r="E89" s="82"/>
      <c r="F89" s="73" t="s">
        <v>93</v>
      </c>
      <c r="G89" s="20" t="s">
        <v>94</v>
      </c>
      <c r="H89" s="105">
        <v>0</v>
      </c>
      <c r="I89" s="105">
        <v>0</v>
      </c>
      <c r="J89" s="116">
        <v>0</v>
      </c>
    </row>
    <row r="90" spans="1:10" ht="20.25" customHeight="1">
      <c r="A90" s="9"/>
      <c r="B90" s="9"/>
      <c r="C90" s="38"/>
      <c r="D90" s="80">
        <v>418</v>
      </c>
      <c r="E90" s="82"/>
      <c r="F90" s="73"/>
      <c r="G90" s="46" t="s">
        <v>17</v>
      </c>
      <c r="H90" s="107">
        <f>H91</f>
        <v>0</v>
      </c>
      <c r="I90" s="107">
        <f>I91</f>
        <v>0</v>
      </c>
      <c r="J90" s="118">
        <v>0</v>
      </c>
    </row>
    <row r="91" spans="1:10" ht="17.25" customHeight="1">
      <c r="A91" s="9"/>
      <c r="B91" s="9"/>
      <c r="C91" s="38"/>
      <c r="D91" s="80"/>
      <c r="E91" s="82">
        <v>4184</v>
      </c>
      <c r="F91" s="73"/>
      <c r="G91" s="20" t="s">
        <v>17</v>
      </c>
      <c r="H91" s="105">
        <v>0</v>
      </c>
      <c r="I91" s="105">
        <v>0</v>
      </c>
      <c r="J91" s="116"/>
    </row>
    <row r="92" spans="1:10" ht="18.75">
      <c r="A92" s="9"/>
      <c r="B92" s="9"/>
      <c r="C92" s="38">
        <v>44</v>
      </c>
      <c r="D92" s="80"/>
      <c r="E92" s="82"/>
      <c r="F92" s="70"/>
      <c r="G92" s="18" t="s">
        <v>20</v>
      </c>
      <c r="H92" s="106">
        <f>H93</f>
        <v>350</v>
      </c>
      <c r="I92" s="106">
        <f>I93</f>
        <v>38</v>
      </c>
      <c r="J92" s="120">
        <f>(I92/H92)*100</f>
        <v>10.857142857142858</v>
      </c>
    </row>
    <row r="93" spans="1:10" ht="18.75" customHeight="1">
      <c r="A93" s="9"/>
      <c r="B93" s="9"/>
      <c r="C93" s="38"/>
      <c r="D93" s="80">
        <v>441</v>
      </c>
      <c r="E93" s="82"/>
      <c r="F93" s="70"/>
      <c r="G93" s="19" t="s">
        <v>20</v>
      </c>
      <c r="H93" s="107">
        <f>H94</f>
        <v>350</v>
      </c>
      <c r="I93" s="107">
        <f>I94</f>
        <v>38</v>
      </c>
      <c r="J93" s="118">
        <f>(I93/H93)*100</f>
        <v>10.857142857142858</v>
      </c>
    </row>
    <row r="94" spans="1:10" ht="20.25" customHeight="1">
      <c r="A94" s="9"/>
      <c r="B94" s="9"/>
      <c r="C94" s="38"/>
      <c r="D94" s="80"/>
      <c r="E94" s="82">
        <v>4415</v>
      </c>
      <c r="F94" s="73"/>
      <c r="G94" s="22" t="s">
        <v>21</v>
      </c>
      <c r="H94" s="105">
        <v>350</v>
      </c>
      <c r="I94" s="105">
        <v>38</v>
      </c>
      <c r="J94" s="116">
        <f>(I94/H94)*100</f>
        <v>10.857142857142858</v>
      </c>
    </row>
    <row r="95" spans="1:10" ht="18.75">
      <c r="A95" s="13"/>
      <c r="B95" s="13"/>
      <c r="C95" s="38"/>
      <c r="D95" s="80"/>
      <c r="E95" s="82"/>
      <c r="F95" s="73"/>
      <c r="G95" s="19" t="s">
        <v>37</v>
      </c>
      <c r="H95" s="107">
        <f>H70+H92</f>
        <v>23050</v>
      </c>
      <c r="I95" s="107">
        <f>I70+I92</f>
        <v>21973.59</v>
      </c>
      <c r="J95" s="118">
        <f>(I95/H95)*100</f>
        <v>95.33010845986985</v>
      </c>
    </row>
    <row r="96" spans="1:10" ht="18.75">
      <c r="A96" s="9" t="s">
        <v>148</v>
      </c>
      <c r="B96" s="9"/>
      <c r="C96" s="38"/>
      <c r="D96" s="80"/>
      <c r="E96" s="81"/>
      <c r="F96" s="73"/>
      <c r="G96" s="19" t="s">
        <v>144</v>
      </c>
      <c r="H96" s="105"/>
      <c r="I96" s="105"/>
      <c r="J96" s="116"/>
    </row>
    <row r="97" spans="1:10" ht="18.75">
      <c r="A97" s="9"/>
      <c r="B97" s="9"/>
      <c r="C97" s="38">
        <v>41</v>
      </c>
      <c r="D97" s="80"/>
      <c r="E97" s="81"/>
      <c r="F97" s="73"/>
      <c r="G97" s="18" t="s">
        <v>0</v>
      </c>
      <c r="H97" s="106">
        <f>H98+H104+H108</f>
        <v>0</v>
      </c>
      <c r="I97" s="106">
        <f>I98+I104+I108</f>
        <v>0</v>
      </c>
      <c r="J97" s="120">
        <v>0</v>
      </c>
    </row>
    <row r="98" spans="1:10" ht="21.75" customHeight="1">
      <c r="A98" s="9"/>
      <c r="B98" s="9"/>
      <c r="C98" s="38"/>
      <c r="D98" s="80">
        <v>411</v>
      </c>
      <c r="E98" s="81"/>
      <c r="F98" s="73"/>
      <c r="G98" s="19" t="s">
        <v>1</v>
      </c>
      <c r="H98" s="107">
        <f>SUM(H99:H103)</f>
        <v>0</v>
      </c>
      <c r="I98" s="107">
        <f>SUM(I99:I103)</f>
        <v>0</v>
      </c>
      <c r="J98" s="118">
        <v>0</v>
      </c>
    </row>
    <row r="99" spans="1:10" ht="18.75">
      <c r="A99" s="9"/>
      <c r="B99" s="9"/>
      <c r="C99" s="38"/>
      <c r="D99" s="80"/>
      <c r="E99" s="82">
        <v>4111</v>
      </c>
      <c r="F99" s="73"/>
      <c r="G99" s="20" t="s">
        <v>2</v>
      </c>
      <c r="H99" s="105">
        <v>0</v>
      </c>
      <c r="I99" s="105">
        <v>0</v>
      </c>
      <c r="J99" s="116">
        <v>0</v>
      </c>
    </row>
    <row r="100" spans="1:10" ht="18.75">
      <c r="A100" s="9"/>
      <c r="B100" s="9"/>
      <c r="C100" s="38"/>
      <c r="D100" s="80"/>
      <c r="E100" s="82">
        <v>4112</v>
      </c>
      <c r="F100" s="73"/>
      <c r="G100" s="20" t="s">
        <v>3</v>
      </c>
      <c r="H100" s="105">
        <v>0</v>
      </c>
      <c r="I100" s="105">
        <v>0</v>
      </c>
      <c r="J100" s="116">
        <v>0</v>
      </c>
    </row>
    <row r="101" spans="1:10" ht="18.75">
      <c r="A101" s="9"/>
      <c r="B101" s="9"/>
      <c r="C101" s="38"/>
      <c r="D101" s="80"/>
      <c r="E101" s="82">
        <v>4113</v>
      </c>
      <c r="F101" s="73"/>
      <c r="G101" s="20" t="s">
        <v>4</v>
      </c>
      <c r="H101" s="105">
        <v>0</v>
      </c>
      <c r="I101" s="105">
        <v>0</v>
      </c>
      <c r="J101" s="116">
        <v>0</v>
      </c>
    </row>
    <row r="102" spans="1:10" ht="18.75">
      <c r="A102" s="9"/>
      <c r="B102" s="9"/>
      <c r="C102" s="38"/>
      <c r="D102" s="80"/>
      <c r="E102" s="82">
        <v>4114</v>
      </c>
      <c r="F102" s="73"/>
      <c r="G102" s="20" t="s">
        <v>5</v>
      </c>
      <c r="H102" s="105">
        <v>0</v>
      </c>
      <c r="I102" s="105">
        <v>0</v>
      </c>
      <c r="J102" s="116">
        <v>0</v>
      </c>
    </row>
    <row r="103" spans="1:10" ht="18.75">
      <c r="A103" s="9"/>
      <c r="B103" s="9"/>
      <c r="C103" s="38"/>
      <c r="D103" s="80"/>
      <c r="E103" s="82">
        <v>4115</v>
      </c>
      <c r="F103" s="73"/>
      <c r="G103" s="20" t="s">
        <v>6</v>
      </c>
      <c r="H103" s="105">
        <v>0</v>
      </c>
      <c r="I103" s="105">
        <v>0</v>
      </c>
      <c r="J103" s="116">
        <v>0</v>
      </c>
    </row>
    <row r="104" spans="1:10" ht="18.75">
      <c r="A104" s="9"/>
      <c r="B104" s="9"/>
      <c r="C104" s="38"/>
      <c r="D104" s="80">
        <v>412</v>
      </c>
      <c r="E104" s="82"/>
      <c r="F104" s="73"/>
      <c r="G104" s="19" t="s">
        <v>7</v>
      </c>
      <c r="H104" s="107">
        <f>SUM(H105:H107)</f>
        <v>0</v>
      </c>
      <c r="I104" s="107">
        <f>SUM(I105:I107)</f>
        <v>0</v>
      </c>
      <c r="J104" s="118">
        <v>0</v>
      </c>
    </row>
    <row r="105" spans="1:10" ht="18.75">
      <c r="A105" s="9"/>
      <c r="B105" s="9"/>
      <c r="C105" s="38"/>
      <c r="D105" s="80"/>
      <c r="E105" s="82">
        <v>4123</v>
      </c>
      <c r="F105" s="73"/>
      <c r="G105" s="20" t="s">
        <v>8</v>
      </c>
      <c r="H105" s="105">
        <v>0</v>
      </c>
      <c r="I105" s="105">
        <v>0</v>
      </c>
      <c r="J105" s="116">
        <v>0</v>
      </c>
    </row>
    <row r="106" spans="1:10" ht="18.75">
      <c r="A106" s="9"/>
      <c r="B106" s="9"/>
      <c r="C106" s="38"/>
      <c r="D106" s="80"/>
      <c r="E106" s="82">
        <v>4125</v>
      </c>
      <c r="F106" s="73"/>
      <c r="G106" s="20" t="s">
        <v>9</v>
      </c>
      <c r="H106" s="105">
        <v>0</v>
      </c>
      <c r="I106" s="105">
        <v>0</v>
      </c>
      <c r="J106" s="116">
        <v>0</v>
      </c>
    </row>
    <row r="107" spans="1:10" ht="18.75">
      <c r="A107" s="9"/>
      <c r="B107" s="9"/>
      <c r="C107" s="38"/>
      <c r="D107" s="80"/>
      <c r="E107" s="82">
        <v>4129</v>
      </c>
      <c r="F107" s="73"/>
      <c r="G107" s="20" t="s">
        <v>10</v>
      </c>
      <c r="H107" s="105">
        <v>0</v>
      </c>
      <c r="I107" s="105">
        <v>0</v>
      </c>
      <c r="J107" s="116">
        <v>0</v>
      </c>
    </row>
    <row r="108" spans="1:10" ht="18.75">
      <c r="A108" s="9"/>
      <c r="B108" s="9"/>
      <c r="C108" s="38"/>
      <c r="D108" s="80">
        <v>413</v>
      </c>
      <c r="E108" s="82"/>
      <c r="F108" s="73"/>
      <c r="G108" s="19" t="s">
        <v>11</v>
      </c>
      <c r="H108" s="107">
        <f>H109+H112+H113</f>
        <v>0</v>
      </c>
      <c r="I108" s="107">
        <f>I109+I112+I113</f>
        <v>0</v>
      </c>
      <c r="J108" s="118">
        <v>0</v>
      </c>
    </row>
    <row r="109" spans="1:10" ht="18.75">
      <c r="A109" s="9"/>
      <c r="B109" s="9"/>
      <c r="C109" s="38"/>
      <c r="D109" s="80"/>
      <c r="E109" s="82">
        <v>4131</v>
      </c>
      <c r="F109" s="73"/>
      <c r="G109" s="21" t="s">
        <v>12</v>
      </c>
      <c r="H109" s="110">
        <v>0</v>
      </c>
      <c r="I109" s="110">
        <v>0</v>
      </c>
      <c r="J109" s="110">
        <v>0</v>
      </c>
    </row>
    <row r="110" spans="1:10" ht="18.75">
      <c r="A110" s="9"/>
      <c r="B110" s="9"/>
      <c r="C110" s="38"/>
      <c r="D110" s="80"/>
      <c r="E110" s="82"/>
      <c r="F110" s="73" t="s">
        <v>86</v>
      </c>
      <c r="G110" s="20" t="s">
        <v>87</v>
      </c>
      <c r="H110" s="105">
        <v>0</v>
      </c>
      <c r="I110" s="105">
        <v>0</v>
      </c>
      <c r="J110" s="116">
        <v>0</v>
      </c>
    </row>
    <row r="111" spans="1:10" ht="19.5" customHeight="1">
      <c r="A111" s="9"/>
      <c r="B111" s="9"/>
      <c r="C111" s="38"/>
      <c r="D111" s="85"/>
      <c r="E111" s="86"/>
      <c r="F111" s="73" t="s">
        <v>88</v>
      </c>
      <c r="G111" s="20" t="s">
        <v>145</v>
      </c>
      <c r="H111" s="105">
        <v>0</v>
      </c>
      <c r="I111" s="105">
        <v>0</v>
      </c>
      <c r="J111" s="116">
        <v>0</v>
      </c>
    </row>
    <row r="112" spans="1:10" ht="18.75">
      <c r="A112" s="9"/>
      <c r="B112" s="9"/>
      <c r="C112" s="38"/>
      <c r="D112" s="80"/>
      <c r="E112" s="82">
        <v>4132</v>
      </c>
      <c r="F112" s="73"/>
      <c r="G112" s="20" t="s">
        <v>34</v>
      </c>
      <c r="H112" s="105">
        <v>0</v>
      </c>
      <c r="I112" s="105">
        <v>0</v>
      </c>
      <c r="J112" s="116">
        <v>0</v>
      </c>
    </row>
    <row r="113" spans="1:10" ht="18.75">
      <c r="A113" s="9"/>
      <c r="B113" s="9"/>
      <c r="C113" s="38"/>
      <c r="D113" s="80"/>
      <c r="E113" s="82">
        <v>4135</v>
      </c>
      <c r="F113" s="73"/>
      <c r="G113" s="20" t="s">
        <v>13</v>
      </c>
      <c r="H113" s="105">
        <v>0</v>
      </c>
      <c r="I113" s="105">
        <v>0</v>
      </c>
      <c r="J113" s="116">
        <v>0</v>
      </c>
    </row>
    <row r="114" spans="1:10" ht="18.75">
      <c r="A114" s="9"/>
      <c r="B114" s="9"/>
      <c r="C114" s="38">
        <v>44</v>
      </c>
      <c r="D114" s="80"/>
      <c r="E114" s="82"/>
      <c r="F114" s="73"/>
      <c r="G114" s="18" t="s">
        <v>20</v>
      </c>
      <c r="H114" s="106">
        <f>H115</f>
        <v>0</v>
      </c>
      <c r="I114" s="106">
        <f>I115</f>
        <v>0</v>
      </c>
      <c r="J114" s="120">
        <v>0</v>
      </c>
    </row>
    <row r="115" spans="1:10" ht="18.75">
      <c r="A115" s="9"/>
      <c r="B115" s="9"/>
      <c r="C115" s="38"/>
      <c r="D115" s="80">
        <v>441</v>
      </c>
      <c r="E115" s="82"/>
      <c r="F115" s="73"/>
      <c r="G115" s="19" t="s">
        <v>20</v>
      </c>
      <c r="H115" s="107">
        <f>H116</f>
        <v>0</v>
      </c>
      <c r="I115" s="107">
        <f>I116</f>
        <v>0</v>
      </c>
      <c r="J115" s="118">
        <v>0</v>
      </c>
    </row>
    <row r="116" spans="1:10" ht="18.75">
      <c r="A116" s="9"/>
      <c r="B116" s="9"/>
      <c r="C116" s="38"/>
      <c r="D116" s="80"/>
      <c r="E116" s="82">
        <v>4415</v>
      </c>
      <c r="F116" s="73"/>
      <c r="G116" s="20" t="s">
        <v>21</v>
      </c>
      <c r="H116" s="105">
        <v>0</v>
      </c>
      <c r="I116" s="105">
        <v>0</v>
      </c>
      <c r="J116" s="116">
        <v>0</v>
      </c>
    </row>
    <row r="117" spans="1:10" ht="21" customHeight="1">
      <c r="A117" s="9"/>
      <c r="B117" s="9"/>
      <c r="C117" s="38"/>
      <c r="D117" s="80"/>
      <c r="E117" s="82"/>
      <c r="F117" s="73"/>
      <c r="G117" s="19" t="s">
        <v>146</v>
      </c>
      <c r="H117" s="107">
        <f>H97+H114</f>
        <v>0</v>
      </c>
      <c r="I117" s="107">
        <f>I97+I114</f>
        <v>0</v>
      </c>
      <c r="J117" s="118">
        <v>0</v>
      </c>
    </row>
    <row r="118" spans="1:10" ht="36">
      <c r="A118" s="14" t="s">
        <v>53</v>
      </c>
      <c r="B118" s="26" t="s">
        <v>33</v>
      </c>
      <c r="C118" s="61"/>
      <c r="D118" s="80"/>
      <c r="E118" s="82"/>
      <c r="F118" s="71"/>
      <c r="G118" s="15" t="s">
        <v>70</v>
      </c>
      <c r="H118" s="105"/>
      <c r="I118" s="105"/>
      <c r="J118" s="116"/>
    </row>
    <row r="119" spans="1:10" ht="18.75" customHeight="1">
      <c r="A119" s="9"/>
      <c r="B119" s="9"/>
      <c r="C119" s="38">
        <v>41</v>
      </c>
      <c r="D119" s="80"/>
      <c r="E119" s="81"/>
      <c r="F119" s="72"/>
      <c r="G119" s="18" t="s">
        <v>0</v>
      </c>
      <c r="H119" s="106">
        <f>H120+H126+H130+H141</f>
        <v>121900</v>
      </c>
      <c r="I119" s="106">
        <f>I120+I126+I130+I141</f>
        <v>121429.95</v>
      </c>
      <c r="J119" s="120">
        <f>(I119/H119)*100</f>
        <v>99.61439704675963</v>
      </c>
    </row>
    <row r="120" spans="1:10" ht="33.75" customHeight="1">
      <c r="A120" s="14"/>
      <c r="B120" s="26"/>
      <c r="C120" s="61"/>
      <c r="D120" s="87">
        <v>411</v>
      </c>
      <c r="E120" s="88"/>
      <c r="F120" s="70"/>
      <c r="G120" s="19" t="s">
        <v>1</v>
      </c>
      <c r="H120" s="107">
        <f>SUM(H121:H125)</f>
        <v>97000</v>
      </c>
      <c r="I120" s="107">
        <f>SUM(I121:I125)</f>
        <v>97058.48</v>
      </c>
      <c r="J120" s="118">
        <f>(I120/H120)*100</f>
        <v>100.06028865979381</v>
      </c>
    </row>
    <row r="121" spans="1:10" ht="19.5" customHeight="1">
      <c r="A121" s="9"/>
      <c r="B121" s="9"/>
      <c r="C121" s="38"/>
      <c r="D121" s="85"/>
      <c r="E121" s="82">
        <v>4111</v>
      </c>
      <c r="F121" s="73"/>
      <c r="G121" s="20" t="s">
        <v>2</v>
      </c>
      <c r="H121" s="105">
        <v>97000</v>
      </c>
      <c r="I121" s="105">
        <v>97058.48</v>
      </c>
      <c r="J121" s="116">
        <f>(I121/H121)*100</f>
        <v>100.06028865979381</v>
      </c>
    </row>
    <row r="122" spans="1:10" ht="16.5" customHeight="1">
      <c r="A122" s="13"/>
      <c r="B122" s="13"/>
      <c r="C122" s="38"/>
      <c r="D122" s="80"/>
      <c r="E122" s="82">
        <v>4112</v>
      </c>
      <c r="F122" s="73"/>
      <c r="G122" s="20" t="s">
        <v>3</v>
      </c>
      <c r="H122" s="105">
        <v>0</v>
      </c>
      <c r="I122" s="105">
        <v>0</v>
      </c>
      <c r="J122" s="116">
        <v>0</v>
      </c>
    </row>
    <row r="123" spans="1:10" ht="20.25" customHeight="1">
      <c r="A123" s="13"/>
      <c r="B123" s="13"/>
      <c r="C123" s="38"/>
      <c r="D123" s="80"/>
      <c r="E123" s="82">
        <v>4113</v>
      </c>
      <c r="F123" s="73"/>
      <c r="G123" s="20" t="s">
        <v>4</v>
      </c>
      <c r="H123" s="105">
        <v>0</v>
      </c>
      <c r="I123" s="105">
        <v>0</v>
      </c>
      <c r="J123" s="116">
        <v>0</v>
      </c>
    </row>
    <row r="124" spans="1:10" ht="18.75" customHeight="1">
      <c r="A124" s="9"/>
      <c r="B124" s="9"/>
      <c r="C124" s="38"/>
      <c r="D124" s="80"/>
      <c r="E124" s="82">
        <v>4114</v>
      </c>
      <c r="F124" s="73"/>
      <c r="G124" s="20" t="s">
        <v>5</v>
      </c>
      <c r="H124" s="105">
        <v>0</v>
      </c>
      <c r="I124" s="105">
        <v>0</v>
      </c>
      <c r="J124" s="116">
        <v>0</v>
      </c>
    </row>
    <row r="125" spans="1:10" ht="19.5" customHeight="1">
      <c r="A125" s="13"/>
      <c r="B125" s="13"/>
      <c r="C125" s="38"/>
      <c r="D125" s="80"/>
      <c r="E125" s="82">
        <v>4115</v>
      </c>
      <c r="F125" s="73"/>
      <c r="G125" s="20" t="s">
        <v>6</v>
      </c>
      <c r="H125" s="105">
        <v>0</v>
      </c>
      <c r="I125" s="105">
        <v>0</v>
      </c>
      <c r="J125" s="116">
        <v>0</v>
      </c>
    </row>
    <row r="126" spans="1:10" ht="17.25" customHeight="1">
      <c r="A126" s="13"/>
      <c r="B126" s="13"/>
      <c r="C126" s="38"/>
      <c r="D126" s="80">
        <v>412</v>
      </c>
      <c r="E126" s="82"/>
      <c r="F126" s="70"/>
      <c r="G126" s="19" t="s">
        <v>7</v>
      </c>
      <c r="H126" s="107">
        <f>SUM(H127:H129)</f>
        <v>14650</v>
      </c>
      <c r="I126" s="107">
        <f>SUM(I127:I129)</f>
        <v>14593</v>
      </c>
      <c r="J126" s="118">
        <f aca="true" t="shared" si="3" ref="J126:J132">(I126/H126)*100</f>
        <v>99.61092150170649</v>
      </c>
    </row>
    <row r="127" spans="1:10" ht="18.75" customHeight="1">
      <c r="A127" s="9"/>
      <c r="B127" s="9"/>
      <c r="C127" s="38"/>
      <c r="D127" s="80"/>
      <c r="E127" s="82">
        <v>4123</v>
      </c>
      <c r="F127" s="73"/>
      <c r="G127" s="20" t="s">
        <v>8</v>
      </c>
      <c r="H127" s="105">
        <v>2100</v>
      </c>
      <c r="I127" s="105">
        <v>2090</v>
      </c>
      <c r="J127" s="116">
        <f t="shared" si="3"/>
        <v>99.52380952380952</v>
      </c>
    </row>
    <row r="128" spans="1:10" ht="17.25" customHeight="1">
      <c r="A128" s="17"/>
      <c r="B128" s="17"/>
      <c r="C128" s="38"/>
      <c r="D128" s="80"/>
      <c r="E128" s="82">
        <v>4125</v>
      </c>
      <c r="F128" s="73"/>
      <c r="G128" s="20" t="s">
        <v>9</v>
      </c>
      <c r="H128" s="105">
        <v>7550</v>
      </c>
      <c r="I128" s="105">
        <v>7421</v>
      </c>
      <c r="J128" s="116">
        <f t="shared" si="3"/>
        <v>98.29139072847683</v>
      </c>
    </row>
    <row r="129" spans="1:10" ht="17.25" customHeight="1">
      <c r="A129" s="13"/>
      <c r="B129" s="13"/>
      <c r="C129" s="38"/>
      <c r="D129" s="80"/>
      <c r="E129" s="82">
        <v>4129</v>
      </c>
      <c r="F129" s="73"/>
      <c r="G129" s="20" t="s">
        <v>211</v>
      </c>
      <c r="H129" s="105">
        <v>5000</v>
      </c>
      <c r="I129" s="105">
        <v>5082</v>
      </c>
      <c r="J129" s="116">
        <f t="shared" si="3"/>
        <v>101.64</v>
      </c>
    </row>
    <row r="130" spans="1:10" ht="18.75" customHeight="1">
      <c r="A130" s="9"/>
      <c r="B130" s="9"/>
      <c r="C130" s="38"/>
      <c r="D130" s="80">
        <v>413</v>
      </c>
      <c r="E130" s="82"/>
      <c r="F130" s="70"/>
      <c r="G130" s="19" t="s">
        <v>11</v>
      </c>
      <c r="H130" s="107">
        <f>H131+H135+H136+H137+H138</f>
        <v>10050</v>
      </c>
      <c r="I130" s="107">
        <f>I131+I135+I136+I137+I138</f>
        <v>9578.470000000001</v>
      </c>
      <c r="J130" s="118">
        <f t="shared" si="3"/>
        <v>95.30815920398011</v>
      </c>
    </row>
    <row r="131" spans="1:10" ht="19.5" customHeight="1">
      <c r="A131" s="9"/>
      <c r="B131" s="9"/>
      <c r="C131" s="38"/>
      <c r="D131" s="80"/>
      <c r="E131" s="82">
        <v>4131</v>
      </c>
      <c r="F131" s="70"/>
      <c r="G131" s="21" t="s">
        <v>12</v>
      </c>
      <c r="H131" s="59">
        <f>SUM(H132:H134)</f>
        <v>4150</v>
      </c>
      <c r="I131" s="59">
        <f>SUM(I132:I134)</f>
        <v>3695.04</v>
      </c>
      <c r="J131" s="110">
        <f t="shared" si="3"/>
        <v>89.03710843373493</v>
      </c>
    </row>
    <row r="132" spans="1:10" ht="21.75" customHeight="1">
      <c r="A132" s="13"/>
      <c r="B132" s="13"/>
      <c r="C132" s="38"/>
      <c r="D132" s="80"/>
      <c r="E132" s="82"/>
      <c r="F132" s="73" t="s">
        <v>86</v>
      </c>
      <c r="G132" s="20" t="s">
        <v>96</v>
      </c>
      <c r="H132" s="105">
        <v>3100</v>
      </c>
      <c r="I132" s="105">
        <v>2677.37</v>
      </c>
      <c r="J132" s="116">
        <f t="shared" si="3"/>
        <v>86.36677419354838</v>
      </c>
    </row>
    <row r="133" spans="1:10" ht="21.75" customHeight="1">
      <c r="A133" s="13"/>
      <c r="B133" s="13"/>
      <c r="C133" s="38"/>
      <c r="D133" s="80"/>
      <c r="E133" s="82"/>
      <c r="F133" s="73" t="s">
        <v>109</v>
      </c>
      <c r="G133" s="20" t="s">
        <v>136</v>
      </c>
      <c r="H133" s="105">
        <v>0</v>
      </c>
      <c r="I133" s="105">
        <v>0</v>
      </c>
      <c r="J133" s="116"/>
    </row>
    <row r="134" spans="1:10" ht="20.25" customHeight="1">
      <c r="A134" s="9"/>
      <c r="B134" s="9"/>
      <c r="C134" s="38"/>
      <c r="D134" s="80"/>
      <c r="E134" s="82"/>
      <c r="F134" s="73" t="s">
        <v>88</v>
      </c>
      <c r="G134" s="20" t="s">
        <v>89</v>
      </c>
      <c r="H134" s="105">
        <v>1050</v>
      </c>
      <c r="I134" s="105">
        <v>1017.67</v>
      </c>
      <c r="J134" s="116">
        <f>(I134/H134)*100</f>
        <v>96.92095238095237</v>
      </c>
    </row>
    <row r="135" spans="1:10" ht="21" customHeight="1">
      <c r="A135" s="9"/>
      <c r="B135" s="9"/>
      <c r="C135" s="38"/>
      <c r="D135" s="80"/>
      <c r="E135" s="82">
        <v>4132</v>
      </c>
      <c r="F135" s="73"/>
      <c r="G135" s="20" t="s">
        <v>34</v>
      </c>
      <c r="H135" s="105">
        <v>200</v>
      </c>
      <c r="I135" s="105">
        <v>101.4</v>
      </c>
      <c r="J135" s="116">
        <f>(I135/H135)*100</f>
        <v>50.7</v>
      </c>
    </row>
    <row r="136" spans="1:10" ht="20.25" customHeight="1">
      <c r="A136" s="9"/>
      <c r="B136" s="9"/>
      <c r="C136" s="38"/>
      <c r="D136" s="80"/>
      <c r="E136" s="82">
        <v>4135</v>
      </c>
      <c r="F136" s="73"/>
      <c r="G136" s="20" t="s">
        <v>13</v>
      </c>
      <c r="H136" s="105">
        <v>1600</v>
      </c>
      <c r="I136" s="105">
        <v>1584.56</v>
      </c>
      <c r="J136" s="116">
        <f>(I136/H136)*100</f>
        <v>99.035</v>
      </c>
    </row>
    <row r="137" spans="1:10" ht="20.25" customHeight="1">
      <c r="A137" s="9"/>
      <c r="B137" s="9"/>
      <c r="C137" s="38"/>
      <c r="D137" s="80"/>
      <c r="E137" s="82">
        <v>4136</v>
      </c>
      <c r="F137" s="73"/>
      <c r="G137" s="20" t="s">
        <v>80</v>
      </c>
      <c r="H137" s="105">
        <v>2800</v>
      </c>
      <c r="I137" s="105">
        <v>2935.04</v>
      </c>
      <c r="J137" s="116">
        <f aca="true" t="shared" si="4" ref="J137:J200">(I137/H137)*100</f>
        <v>104.82285714285715</v>
      </c>
    </row>
    <row r="138" spans="1:10" ht="20.25" customHeight="1">
      <c r="A138" s="9"/>
      <c r="B138" s="9"/>
      <c r="C138" s="38"/>
      <c r="D138" s="80"/>
      <c r="E138" s="86">
        <v>4139</v>
      </c>
      <c r="F138" s="73"/>
      <c r="G138" s="21" t="s">
        <v>97</v>
      </c>
      <c r="H138" s="59">
        <f>H139+H140</f>
        <v>1300</v>
      </c>
      <c r="I138" s="59">
        <f>I139+I140</f>
        <v>1262.43</v>
      </c>
      <c r="J138" s="110">
        <f t="shared" si="4"/>
        <v>97.11000000000001</v>
      </c>
    </row>
    <row r="139" spans="1:10" ht="20.25" customHeight="1">
      <c r="A139" s="9"/>
      <c r="B139" s="9"/>
      <c r="C139" s="38"/>
      <c r="D139" s="80"/>
      <c r="E139" s="82"/>
      <c r="F139" s="73" t="s">
        <v>93</v>
      </c>
      <c r="G139" s="20" t="s">
        <v>94</v>
      </c>
      <c r="H139" s="105">
        <v>0</v>
      </c>
      <c r="I139" s="105">
        <v>0</v>
      </c>
      <c r="J139" s="116">
        <v>0</v>
      </c>
    </row>
    <row r="140" spans="1:10" ht="22.5" customHeight="1">
      <c r="A140" s="9"/>
      <c r="B140" s="9"/>
      <c r="C140" s="38"/>
      <c r="D140" s="80"/>
      <c r="E140" s="82"/>
      <c r="F140" s="73" t="s">
        <v>100</v>
      </c>
      <c r="G140" s="20" t="s">
        <v>205</v>
      </c>
      <c r="H140" s="105">
        <v>1300</v>
      </c>
      <c r="I140" s="105">
        <v>1262.43</v>
      </c>
      <c r="J140" s="116">
        <f t="shared" si="4"/>
        <v>97.11000000000001</v>
      </c>
    </row>
    <row r="141" spans="1:10" ht="18.75" customHeight="1">
      <c r="A141" s="9"/>
      <c r="B141" s="9"/>
      <c r="C141" s="38"/>
      <c r="D141" s="80">
        <v>418</v>
      </c>
      <c r="E141" s="82"/>
      <c r="F141" s="70"/>
      <c r="G141" s="19" t="s">
        <v>17</v>
      </c>
      <c r="H141" s="107">
        <f>SUM(H142:H143)</f>
        <v>200</v>
      </c>
      <c r="I141" s="107">
        <f>SUM(I142:I143)</f>
        <v>200</v>
      </c>
      <c r="J141" s="118">
        <f t="shared" si="4"/>
        <v>100</v>
      </c>
    </row>
    <row r="142" spans="1:10" ht="18.75" customHeight="1">
      <c r="A142" s="9"/>
      <c r="B142" s="9"/>
      <c r="C142" s="38"/>
      <c r="D142" s="80"/>
      <c r="E142" s="82">
        <v>4184</v>
      </c>
      <c r="F142" s="73"/>
      <c r="G142" s="33" t="s">
        <v>191</v>
      </c>
      <c r="H142" s="105">
        <v>0</v>
      </c>
      <c r="I142" s="105">
        <v>0</v>
      </c>
      <c r="J142" s="116">
        <v>0</v>
      </c>
    </row>
    <row r="143" spans="1:10" ht="20.25" customHeight="1">
      <c r="A143" s="9"/>
      <c r="B143" s="9"/>
      <c r="C143" s="38"/>
      <c r="D143" s="80"/>
      <c r="E143" s="82">
        <v>4184</v>
      </c>
      <c r="F143" s="73"/>
      <c r="G143" s="20" t="s">
        <v>17</v>
      </c>
      <c r="H143" s="105">
        <v>200</v>
      </c>
      <c r="I143" s="105">
        <v>200</v>
      </c>
      <c r="J143" s="116">
        <f t="shared" si="4"/>
        <v>100</v>
      </c>
    </row>
    <row r="144" spans="1:10" ht="18.75">
      <c r="A144" s="9"/>
      <c r="B144" s="9"/>
      <c r="C144" s="38">
        <v>42</v>
      </c>
      <c r="D144" s="80"/>
      <c r="E144" s="82"/>
      <c r="F144" s="74"/>
      <c r="G144" s="18" t="s">
        <v>18</v>
      </c>
      <c r="H144" s="106">
        <f>H145</f>
        <v>4500</v>
      </c>
      <c r="I144" s="106">
        <f>I145</f>
        <v>4440</v>
      </c>
      <c r="J144" s="120">
        <f t="shared" si="4"/>
        <v>98.66666666666667</v>
      </c>
    </row>
    <row r="145" spans="1:10" ht="23.25" customHeight="1">
      <c r="A145" s="9"/>
      <c r="B145" s="9"/>
      <c r="C145" s="38"/>
      <c r="D145" s="80">
        <v>421</v>
      </c>
      <c r="E145" s="82"/>
      <c r="F145" s="70"/>
      <c r="G145" s="19" t="s">
        <v>19</v>
      </c>
      <c r="H145" s="107">
        <f>H146</f>
        <v>4500</v>
      </c>
      <c r="I145" s="107">
        <f>I146</f>
        <v>4440</v>
      </c>
      <c r="J145" s="118">
        <f t="shared" si="4"/>
        <v>98.66666666666667</v>
      </c>
    </row>
    <row r="146" spans="1:10" ht="36.75" customHeight="1">
      <c r="A146" s="17"/>
      <c r="B146" s="17"/>
      <c r="C146" s="38"/>
      <c r="D146" s="85"/>
      <c r="E146" s="90">
        <v>4212</v>
      </c>
      <c r="F146" s="73"/>
      <c r="G146" s="25" t="s">
        <v>194</v>
      </c>
      <c r="H146" s="105">
        <v>4500</v>
      </c>
      <c r="I146" s="105">
        <v>4440</v>
      </c>
      <c r="J146" s="116">
        <f t="shared" si="4"/>
        <v>98.66666666666667</v>
      </c>
    </row>
    <row r="147" spans="1:10" ht="37.5" customHeight="1">
      <c r="A147" s="13"/>
      <c r="B147" s="13"/>
      <c r="C147" s="38">
        <v>43</v>
      </c>
      <c r="D147" s="80"/>
      <c r="E147" s="81"/>
      <c r="F147" s="72"/>
      <c r="G147" s="18" t="s">
        <v>27</v>
      </c>
      <c r="H147" s="107">
        <f>H148</f>
        <v>245000</v>
      </c>
      <c r="I147" s="107">
        <f>I148</f>
        <v>242429.41</v>
      </c>
      <c r="J147" s="118">
        <f t="shared" si="4"/>
        <v>98.95077959183673</v>
      </c>
    </row>
    <row r="148" spans="1:10" ht="34.5" customHeight="1">
      <c r="A148" s="13"/>
      <c r="B148" s="13"/>
      <c r="C148" s="38"/>
      <c r="D148" s="80">
        <v>431</v>
      </c>
      <c r="E148" s="82"/>
      <c r="F148" s="68"/>
      <c r="G148" s="19" t="s">
        <v>27</v>
      </c>
      <c r="H148" s="107">
        <f>H149+H153+H156+H161</f>
        <v>245000</v>
      </c>
      <c r="I148" s="107">
        <f>I149+I153+I156+I161</f>
        <v>242429.41</v>
      </c>
      <c r="J148" s="118">
        <f t="shared" si="4"/>
        <v>98.95077959183673</v>
      </c>
    </row>
    <row r="149" spans="1:10" ht="20.25" customHeight="1">
      <c r="A149" s="13"/>
      <c r="B149" s="13"/>
      <c r="C149" s="38"/>
      <c r="D149" s="80"/>
      <c r="E149" s="86">
        <v>4311</v>
      </c>
      <c r="F149" s="68"/>
      <c r="G149" s="21" t="s">
        <v>124</v>
      </c>
      <c r="H149" s="59">
        <f>SUM(H150:H152)</f>
        <v>111300</v>
      </c>
      <c r="I149" s="59">
        <f>SUM(I150:I152)</f>
        <v>114883.77</v>
      </c>
      <c r="J149" s="110">
        <f t="shared" si="4"/>
        <v>103.2199191374663</v>
      </c>
    </row>
    <row r="150" spans="1:10" ht="36" customHeight="1">
      <c r="A150" s="9"/>
      <c r="B150" s="9"/>
      <c r="C150" s="38"/>
      <c r="D150" s="84"/>
      <c r="E150" s="89"/>
      <c r="F150" s="75" t="s">
        <v>142</v>
      </c>
      <c r="G150" s="20" t="s">
        <v>183</v>
      </c>
      <c r="H150" s="105">
        <v>25000</v>
      </c>
      <c r="I150" s="105">
        <v>27941.73</v>
      </c>
      <c r="J150" s="116">
        <f t="shared" si="4"/>
        <v>111.76692</v>
      </c>
    </row>
    <row r="151" spans="1:10" ht="34.5" customHeight="1">
      <c r="A151" s="9"/>
      <c r="B151" s="9"/>
      <c r="C151" s="38"/>
      <c r="D151" s="91"/>
      <c r="E151" s="92"/>
      <c r="F151" s="76" t="s">
        <v>125</v>
      </c>
      <c r="G151" s="20" t="s">
        <v>151</v>
      </c>
      <c r="H151" s="105">
        <v>65000</v>
      </c>
      <c r="I151" s="105">
        <v>64485.54</v>
      </c>
      <c r="J151" s="116">
        <f t="shared" si="4"/>
        <v>99.20852307692309</v>
      </c>
    </row>
    <row r="152" spans="1:10" ht="34.5" customHeight="1">
      <c r="A152" s="9"/>
      <c r="B152" s="9"/>
      <c r="C152" s="38"/>
      <c r="D152" s="91"/>
      <c r="E152" s="92"/>
      <c r="F152" s="76" t="s">
        <v>127</v>
      </c>
      <c r="G152" s="20" t="s">
        <v>212</v>
      </c>
      <c r="H152" s="105">
        <v>21300</v>
      </c>
      <c r="I152" s="105">
        <v>22456.5</v>
      </c>
      <c r="J152" s="116">
        <f t="shared" si="4"/>
        <v>105.42957746478874</v>
      </c>
    </row>
    <row r="153" spans="1:10" ht="36.75" customHeight="1">
      <c r="A153" s="9"/>
      <c r="B153" s="9"/>
      <c r="C153" s="38"/>
      <c r="D153" s="84"/>
      <c r="E153" s="93">
        <v>4312</v>
      </c>
      <c r="F153" s="76"/>
      <c r="G153" s="21" t="s">
        <v>121</v>
      </c>
      <c r="H153" s="59">
        <f>SUM(H154:H155)</f>
        <v>27050</v>
      </c>
      <c r="I153" s="59">
        <f>SUM(I154:I155)</f>
        <v>26376.59</v>
      </c>
      <c r="J153" s="116">
        <f t="shared" si="4"/>
        <v>97.51049907578559</v>
      </c>
    </row>
    <row r="154" spans="1:10" ht="21.75" customHeight="1">
      <c r="A154" s="9"/>
      <c r="B154" s="9"/>
      <c r="C154" s="38"/>
      <c r="D154" s="84"/>
      <c r="E154" s="94"/>
      <c r="F154" s="73" t="s">
        <v>122</v>
      </c>
      <c r="G154" s="20" t="s">
        <v>213</v>
      </c>
      <c r="H154" s="105">
        <v>13050</v>
      </c>
      <c r="I154" s="105">
        <v>13050</v>
      </c>
      <c r="J154" s="116">
        <f t="shared" si="4"/>
        <v>100</v>
      </c>
    </row>
    <row r="155" spans="1:10" ht="18.75" customHeight="1">
      <c r="A155" s="9"/>
      <c r="B155" s="9"/>
      <c r="C155" s="38"/>
      <c r="D155" s="84"/>
      <c r="E155" s="94"/>
      <c r="F155" s="73" t="s">
        <v>123</v>
      </c>
      <c r="G155" s="20" t="s">
        <v>168</v>
      </c>
      <c r="H155" s="105">
        <v>14000</v>
      </c>
      <c r="I155" s="105">
        <v>13326.59</v>
      </c>
      <c r="J155" s="116">
        <f t="shared" si="4"/>
        <v>95.18992857142857</v>
      </c>
    </row>
    <row r="156" spans="1:10" ht="17.25" customHeight="1">
      <c r="A156" s="9"/>
      <c r="B156" s="9"/>
      <c r="C156" s="38"/>
      <c r="D156" s="84"/>
      <c r="E156" s="95">
        <v>4313</v>
      </c>
      <c r="F156" s="73"/>
      <c r="G156" s="21" t="s">
        <v>117</v>
      </c>
      <c r="H156" s="59">
        <f>SUM(H157:H160)</f>
        <v>81650</v>
      </c>
      <c r="I156" s="59">
        <f>SUM(I157:I160)</f>
        <v>77321.15</v>
      </c>
      <c r="J156" s="110">
        <f t="shared" si="4"/>
        <v>94.69828536436007</v>
      </c>
    </row>
    <row r="157" spans="1:10" ht="23.25" customHeight="1">
      <c r="A157" s="9"/>
      <c r="B157" s="9"/>
      <c r="C157" s="38"/>
      <c r="D157" s="84"/>
      <c r="E157" s="94"/>
      <c r="F157" s="73" t="s">
        <v>118</v>
      </c>
      <c r="G157" s="20" t="s">
        <v>143</v>
      </c>
      <c r="H157" s="105">
        <v>35000</v>
      </c>
      <c r="I157" s="105">
        <v>34070.04</v>
      </c>
      <c r="J157" s="116">
        <f t="shared" si="4"/>
        <v>97.34297142857143</v>
      </c>
    </row>
    <row r="158" spans="1:10" ht="34.5" customHeight="1">
      <c r="A158" s="9"/>
      <c r="B158" s="9"/>
      <c r="C158" s="38"/>
      <c r="D158" s="80"/>
      <c r="E158" s="82"/>
      <c r="F158" s="73" t="s">
        <v>118</v>
      </c>
      <c r="G158" s="20" t="s">
        <v>214</v>
      </c>
      <c r="H158" s="105">
        <v>12500</v>
      </c>
      <c r="I158" s="105">
        <v>8091.11</v>
      </c>
      <c r="J158" s="116">
        <f t="shared" si="4"/>
        <v>64.72888</v>
      </c>
    </row>
    <row r="159" spans="1:10" ht="17.25" customHeight="1">
      <c r="A159" s="9"/>
      <c r="B159" s="9"/>
      <c r="C159" s="38"/>
      <c r="D159" s="80"/>
      <c r="E159" s="82"/>
      <c r="F159" s="73" t="s">
        <v>119</v>
      </c>
      <c r="G159" s="20" t="s">
        <v>81</v>
      </c>
      <c r="H159" s="105">
        <v>31000</v>
      </c>
      <c r="I159" s="105">
        <v>32360</v>
      </c>
      <c r="J159" s="116">
        <f t="shared" si="4"/>
        <v>104.38709677419355</v>
      </c>
    </row>
    <row r="160" spans="1:10" ht="20.25" customHeight="1">
      <c r="A160" s="9"/>
      <c r="B160" s="9"/>
      <c r="C160" s="38"/>
      <c r="D160" s="80"/>
      <c r="E160" s="82"/>
      <c r="F160" s="73" t="s">
        <v>120</v>
      </c>
      <c r="G160" s="20" t="s">
        <v>215</v>
      </c>
      <c r="H160" s="105">
        <v>3150</v>
      </c>
      <c r="I160" s="105">
        <v>2800</v>
      </c>
      <c r="J160" s="116">
        <f t="shared" si="4"/>
        <v>88.88888888888889</v>
      </c>
    </row>
    <row r="161" spans="1:10" ht="17.25" customHeight="1">
      <c r="A161" s="9"/>
      <c r="B161" s="9"/>
      <c r="C161" s="38"/>
      <c r="D161" s="80"/>
      <c r="E161" s="86">
        <v>4313</v>
      </c>
      <c r="F161" s="73"/>
      <c r="G161" s="21" t="s">
        <v>169</v>
      </c>
      <c r="H161" s="110">
        <v>25000</v>
      </c>
      <c r="I161" s="105">
        <v>23847.9</v>
      </c>
      <c r="J161" s="110">
        <f t="shared" si="4"/>
        <v>95.39160000000001</v>
      </c>
    </row>
    <row r="162" spans="1:10" ht="22.5" customHeight="1">
      <c r="A162" s="9"/>
      <c r="B162" s="9"/>
      <c r="C162" s="38">
        <v>44</v>
      </c>
      <c r="D162" s="80"/>
      <c r="E162" s="82"/>
      <c r="F162" s="72"/>
      <c r="G162" s="18" t="s">
        <v>20</v>
      </c>
      <c r="H162" s="106">
        <f>H163</f>
        <v>300</v>
      </c>
      <c r="I162" s="106">
        <f>I163</f>
        <v>0</v>
      </c>
      <c r="J162" s="120">
        <f t="shared" si="4"/>
        <v>0</v>
      </c>
    </row>
    <row r="163" spans="1:10" ht="18.75">
      <c r="A163" s="9"/>
      <c r="B163" s="9"/>
      <c r="C163" s="38"/>
      <c r="D163" s="80">
        <v>441</v>
      </c>
      <c r="E163" s="82"/>
      <c r="F163" s="70"/>
      <c r="G163" s="19" t="s">
        <v>20</v>
      </c>
      <c r="H163" s="107">
        <f>H164</f>
        <v>300</v>
      </c>
      <c r="I163" s="107">
        <f>I164</f>
        <v>0</v>
      </c>
      <c r="J163" s="118">
        <f t="shared" si="4"/>
        <v>0</v>
      </c>
    </row>
    <row r="164" spans="1:10" ht="18.75">
      <c r="A164" s="17"/>
      <c r="B164" s="17"/>
      <c r="C164" s="38"/>
      <c r="D164" s="85"/>
      <c r="E164" s="90">
        <v>4415</v>
      </c>
      <c r="F164" s="73"/>
      <c r="G164" s="20" t="s">
        <v>21</v>
      </c>
      <c r="H164" s="105">
        <v>300</v>
      </c>
      <c r="I164" s="105">
        <v>0</v>
      </c>
      <c r="J164" s="116">
        <f t="shared" si="4"/>
        <v>0</v>
      </c>
    </row>
    <row r="165" spans="1:10" ht="18.75">
      <c r="A165" s="13"/>
      <c r="B165" s="13"/>
      <c r="C165" s="38"/>
      <c r="D165" s="80"/>
      <c r="E165" s="81"/>
      <c r="F165" s="70"/>
      <c r="G165" s="19" t="s">
        <v>37</v>
      </c>
      <c r="H165" s="107">
        <f>H119+H144+H147+H162</f>
        <v>371700</v>
      </c>
      <c r="I165" s="107">
        <f>I119+I144+I147+I162</f>
        <v>368299.36</v>
      </c>
      <c r="J165" s="118">
        <f t="shared" si="4"/>
        <v>99.08511164917945</v>
      </c>
    </row>
    <row r="166" spans="1:10" ht="18" customHeight="1">
      <c r="A166" s="16"/>
      <c r="B166" s="16"/>
      <c r="C166" s="38"/>
      <c r="D166" s="80"/>
      <c r="E166" s="81"/>
      <c r="F166" s="70"/>
      <c r="G166" s="19"/>
      <c r="H166" s="105"/>
      <c r="I166" s="105"/>
      <c r="J166" s="116"/>
    </row>
    <row r="167" spans="1:10" ht="21.75" customHeight="1">
      <c r="A167" s="14" t="s">
        <v>54</v>
      </c>
      <c r="B167" s="26" t="s">
        <v>52</v>
      </c>
      <c r="C167" s="61"/>
      <c r="D167" s="87"/>
      <c r="E167" s="88"/>
      <c r="F167" s="70"/>
      <c r="G167" s="15" t="s">
        <v>38</v>
      </c>
      <c r="H167" s="105"/>
      <c r="I167" s="105"/>
      <c r="J167" s="116"/>
    </row>
    <row r="168" spans="1:10" ht="21" customHeight="1">
      <c r="A168" s="9"/>
      <c r="B168" s="9"/>
      <c r="C168" s="38">
        <v>41</v>
      </c>
      <c r="D168" s="85"/>
      <c r="E168" s="90"/>
      <c r="F168" s="73"/>
      <c r="G168" s="18" t="s">
        <v>0</v>
      </c>
      <c r="H168" s="106">
        <f>H169+H175+H179+H194+H196+H198</f>
        <v>244450</v>
      </c>
      <c r="I168" s="106">
        <f>I169+I175+I179+I194+I196+I198</f>
        <v>246874.06</v>
      </c>
      <c r="J168" s="116">
        <f t="shared" si="4"/>
        <v>100.99163837185519</v>
      </c>
    </row>
    <row r="169" spans="1:10" ht="21" customHeight="1">
      <c r="A169" s="13"/>
      <c r="B169" s="13"/>
      <c r="C169" s="38"/>
      <c r="D169" s="80">
        <v>411</v>
      </c>
      <c r="E169" s="81"/>
      <c r="F169" s="73"/>
      <c r="G169" s="19" t="s">
        <v>1</v>
      </c>
      <c r="H169" s="107">
        <f>SUM(H170:H174)</f>
        <v>125000</v>
      </c>
      <c r="I169" s="107">
        <f>SUM(I170:I174)</f>
        <v>126059.26</v>
      </c>
      <c r="J169" s="116">
        <f t="shared" si="4"/>
        <v>100.847408</v>
      </c>
    </row>
    <row r="170" spans="1:10" ht="20.25" customHeight="1">
      <c r="A170" s="9"/>
      <c r="B170" s="9"/>
      <c r="C170" s="38"/>
      <c r="D170" s="80"/>
      <c r="E170" s="82">
        <v>4111</v>
      </c>
      <c r="F170" s="73"/>
      <c r="G170" s="20" t="s">
        <v>2</v>
      </c>
      <c r="H170" s="105">
        <v>125000</v>
      </c>
      <c r="I170" s="105">
        <v>124612.23</v>
      </c>
      <c r="J170" s="116">
        <f t="shared" si="4"/>
        <v>99.68978399999999</v>
      </c>
    </row>
    <row r="171" spans="1:10" ht="18.75">
      <c r="A171" s="9"/>
      <c r="B171" s="9"/>
      <c r="C171" s="38"/>
      <c r="D171" s="80"/>
      <c r="E171" s="82">
        <v>4112</v>
      </c>
      <c r="F171" s="73"/>
      <c r="G171" s="20" t="s">
        <v>3</v>
      </c>
      <c r="H171" s="105">
        <v>0</v>
      </c>
      <c r="I171" s="105">
        <v>293.52</v>
      </c>
      <c r="J171" s="116"/>
    </row>
    <row r="172" spans="1:10" ht="22.5" customHeight="1">
      <c r="A172" s="9"/>
      <c r="B172" s="9"/>
      <c r="C172" s="38"/>
      <c r="D172" s="80"/>
      <c r="E172" s="82">
        <v>4113</v>
      </c>
      <c r="F172" s="73"/>
      <c r="G172" s="20" t="s">
        <v>4</v>
      </c>
      <c r="H172" s="105">
        <v>0</v>
      </c>
      <c r="I172" s="105">
        <v>782.72</v>
      </c>
      <c r="J172" s="116"/>
    </row>
    <row r="173" spans="1:10" ht="21" customHeight="1">
      <c r="A173" s="9"/>
      <c r="B173" s="9"/>
      <c r="C173" s="38"/>
      <c r="D173" s="80"/>
      <c r="E173" s="82">
        <v>4114</v>
      </c>
      <c r="F173" s="70"/>
      <c r="G173" s="20" t="s">
        <v>5</v>
      </c>
      <c r="H173" s="105">
        <v>0</v>
      </c>
      <c r="I173" s="105">
        <v>332.64</v>
      </c>
      <c r="J173" s="116"/>
    </row>
    <row r="174" spans="1:10" ht="18.75">
      <c r="A174" s="9"/>
      <c r="B174" s="9"/>
      <c r="C174" s="38"/>
      <c r="D174" s="80"/>
      <c r="E174" s="82">
        <v>4115</v>
      </c>
      <c r="F174" s="73"/>
      <c r="G174" s="20" t="s">
        <v>6</v>
      </c>
      <c r="H174" s="105">
        <v>0</v>
      </c>
      <c r="I174" s="105">
        <v>38.15</v>
      </c>
      <c r="J174" s="116"/>
    </row>
    <row r="175" spans="1:10" ht="18.75">
      <c r="A175" s="13"/>
      <c r="B175" s="13"/>
      <c r="C175" s="38"/>
      <c r="D175" s="80">
        <v>412</v>
      </c>
      <c r="E175" s="82"/>
      <c r="F175" s="73"/>
      <c r="G175" s="19" t="s">
        <v>7</v>
      </c>
      <c r="H175" s="107">
        <f>SUM(H176:H178)</f>
        <v>17100</v>
      </c>
      <c r="I175" s="107">
        <f>SUM(I176:I178)</f>
        <v>16925.06</v>
      </c>
      <c r="J175" s="118">
        <f t="shared" si="4"/>
        <v>98.9769590643275</v>
      </c>
    </row>
    <row r="176" spans="1:10" ht="18.75">
      <c r="A176" s="9"/>
      <c r="B176" s="9"/>
      <c r="C176" s="38"/>
      <c r="D176" s="80"/>
      <c r="E176" s="82">
        <v>4123</v>
      </c>
      <c r="F176" s="73"/>
      <c r="G176" s="20" t="s">
        <v>8</v>
      </c>
      <c r="H176" s="105">
        <v>2550</v>
      </c>
      <c r="I176" s="105">
        <v>2640</v>
      </c>
      <c r="J176" s="116">
        <f t="shared" si="4"/>
        <v>103.5294117647059</v>
      </c>
    </row>
    <row r="177" spans="1:10" ht="18.75">
      <c r="A177" s="9"/>
      <c r="B177" s="9"/>
      <c r="C177" s="38"/>
      <c r="D177" s="80"/>
      <c r="E177" s="82">
        <v>4125</v>
      </c>
      <c r="F177" s="70"/>
      <c r="G177" s="20" t="s">
        <v>9</v>
      </c>
      <c r="H177" s="105">
        <v>11550</v>
      </c>
      <c r="I177" s="105">
        <v>11272.2</v>
      </c>
      <c r="J177" s="116">
        <f t="shared" si="4"/>
        <v>97.5948051948052</v>
      </c>
    </row>
    <row r="178" spans="1:10" ht="18.75">
      <c r="A178" s="13"/>
      <c r="B178" s="13"/>
      <c r="C178" s="38"/>
      <c r="D178" s="80"/>
      <c r="E178" s="82">
        <v>4129</v>
      </c>
      <c r="F178" s="70"/>
      <c r="G178" s="20" t="s">
        <v>10</v>
      </c>
      <c r="H178" s="105">
        <v>3000</v>
      </c>
      <c r="I178" s="105">
        <v>3012.86</v>
      </c>
      <c r="J178" s="116">
        <f t="shared" si="4"/>
        <v>100.42866666666667</v>
      </c>
    </row>
    <row r="179" spans="1:10" ht="18.75" customHeight="1">
      <c r="A179" s="13"/>
      <c r="B179" s="13"/>
      <c r="C179" s="38"/>
      <c r="D179" s="80">
        <v>413</v>
      </c>
      <c r="E179" s="82"/>
      <c r="F179" s="73"/>
      <c r="G179" s="19" t="s">
        <v>11</v>
      </c>
      <c r="H179" s="107">
        <f>H180+H185+H186+H187+H188</f>
        <v>25150</v>
      </c>
      <c r="I179" s="107">
        <f>I180+I185+I186+I187+I188</f>
        <v>25122.02</v>
      </c>
      <c r="J179" s="118">
        <f t="shared" si="4"/>
        <v>99.88874751491053</v>
      </c>
    </row>
    <row r="180" spans="1:10" ht="21" customHeight="1">
      <c r="A180" s="13"/>
      <c r="B180" s="13"/>
      <c r="C180" s="38"/>
      <c r="D180" s="80"/>
      <c r="E180" s="86">
        <v>4131</v>
      </c>
      <c r="F180" s="73"/>
      <c r="G180" s="21" t="s">
        <v>12</v>
      </c>
      <c r="H180" s="59">
        <f>SUM(H181:H184)</f>
        <v>4450</v>
      </c>
      <c r="I180" s="59">
        <f>SUM(I181:I184)</f>
        <v>4102.66</v>
      </c>
      <c r="J180" s="110">
        <f t="shared" si="4"/>
        <v>92.19460674157303</v>
      </c>
    </row>
    <row r="181" spans="1:10" ht="20.25" customHeight="1">
      <c r="A181" s="9"/>
      <c r="B181" s="9"/>
      <c r="C181" s="38"/>
      <c r="D181" s="80"/>
      <c r="E181" s="82"/>
      <c r="F181" s="73" t="s">
        <v>86</v>
      </c>
      <c r="G181" s="20" t="s">
        <v>164</v>
      </c>
      <c r="H181" s="105">
        <v>2800</v>
      </c>
      <c r="I181" s="105">
        <v>2554.27</v>
      </c>
      <c r="J181" s="116">
        <f t="shared" si="4"/>
        <v>91.22392857142857</v>
      </c>
    </row>
    <row r="182" spans="1:10" ht="18.75" customHeight="1">
      <c r="A182" s="9"/>
      <c r="B182" s="9"/>
      <c r="C182" s="38"/>
      <c r="D182" s="80"/>
      <c r="E182" s="82"/>
      <c r="F182" s="73" t="s">
        <v>109</v>
      </c>
      <c r="G182" s="20" t="s">
        <v>110</v>
      </c>
      <c r="H182" s="105">
        <v>200</v>
      </c>
      <c r="I182" s="105">
        <v>180.49</v>
      </c>
      <c r="J182" s="116">
        <f t="shared" si="4"/>
        <v>90.245</v>
      </c>
    </row>
    <row r="183" spans="1:10" ht="21" customHeight="1">
      <c r="A183" s="17"/>
      <c r="B183" s="17"/>
      <c r="C183" s="38"/>
      <c r="D183" s="80"/>
      <c r="E183" s="82"/>
      <c r="F183" s="73" t="s">
        <v>88</v>
      </c>
      <c r="G183" s="20" t="s">
        <v>98</v>
      </c>
      <c r="H183" s="105">
        <v>1150</v>
      </c>
      <c r="I183" s="105">
        <v>1120.17</v>
      </c>
      <c r="J183" s="116">
        <f t="shared" si="4"/>
        <v>97.40608695652175</v>
      </c>
    </row>
    <row r="184" spans="1:10" ht="18.75" customHeight="1">
      <c r="A184" s="17"/>
      <c r="B184" s="17"/>
      <c r="C184" s="38"/>
      <c r="D184" s="80"/>
      <c r="E184" s="82"/>
      <c r="F184" s="73" t="s">
        <v>90</v>
      </c>
      <c r="G184" s="20" t="s">
        <v>91</v>
      </c>
      <c r="H184" s="105">
        <v>300</v>
      </c>
      <c r="I184" s="105">
        <v>247.73</v>
      </c>
      <c r="J184" s="116">
        <f t="shared" si="4"/>
        <v>82.57666666666667</v>
      </c>
    </row>
    <row r="185" spans="1:10" ht="19.5" customHeight="1">
      <c r="A185" s="13"/>
      <c r="B185" s="13"/>
      <c r="C185" s="38"/>
      <c r="D185" s="80"/>
      <c r="E185" s="82">
        <v>4132</v>
      </c>
      <c r="F185" s="73"/>
      <c r="G185" s="20" t="s">
        <v>174</v>
      </c>
      <c r="H185" s="105">
        <v>1100</v>
      </c>
      <c r="I185" s="105">
        <v>1483.17</v>
      </c>
      <c r="J185" s="116">
        <f t="shared" si="4"/>
        <v>134.83363636363637</v>
      </c>
    </row>
    <row r="186" spans="1:10" ht="21.75" customHeight="1">
      <c r="A186" s="9"/>
      <c r="B186" s="9"/>
      <c r="C186" s="38"/>
      <c r="D186" s="80"/>
      <c r="E186" s="82">
        <v>4135</v>
      </c>
      <c r="F186" s="73"/>
      <c r="G186" s="20" t="s">
        <v>13</v>
      </c>
      <c r="H186" s="105">
        <v>1650</v>
      </c>
      <c r="I186" s="105">
        <v>1501.02</v>
      </c>
      <c r="J186" s="116">
        <f t="shared" si="4"/>
        <v>90.97090909090909</v>
      </c>
    </row>
    <row r="187" spans="1:10" ht="22.5" customHeight="1">
      <c r="A187" s="9"/>
      <c r="B187" s="9"/>
      <c r="C187" s="38"/>
      <c r="D187" s="80"/>
      <c r="E187" s="82">
        <v>4137</v>
      </c>
      <c r="F187" s="73"/>
      <c r="G187" s="20" t="s">
        <v>170</v>
      </c>
      <c r="H187" s="105">
        <v>7100</v>
      </c>
      <c r="I187" s="105">
        <v>7690.07</v>
      </c>
      <c r="J187" s="116">
        <f t="shared" si="4"/>
        <v>108.31084507042252</v>
      </c>
    </row>
    <row r="188" spans="1:10" ht="17.25" customHeight="1">
      <c r="A188" s="9"/>
      <c r="B188" s="9"/>
      <c r="C188" s="38"/>
      <c r="D188" s="80"/>
      <c r="E188" s="86">
        <v>4139</v>
      </c>
      <c r="F188" s="73"/>
      <c r="G188" s="21" t="s">
        <v>97</v>
      </c>
      <c r="H188" s="59">
        <f>SUM(H189:H193)</f>
        <v>10850</v>
      </c>
      <c r="I188" s="59">
        <f>SUM(I189:I193)</f>
        <v>10345.1</v>
      </c>
      <c r="J188" s="110">
        <f t="shared" si="4"/>
        <v>95.34654377880184</v>
      </c>
    </row>
    <row r="189" spans="1:10" ht="18" customHeight="1">
      <c r="A189" s="9"/>
      <c r="B189" s="9"/>
      <c r="C189" s="38"/>
      <c r="D189" s="80"/>
      <c r="E189" s="82"/>
      <c r="F189" s="73" t="s">
        <v>93</v>
      </c>
      <c r="G189" s="20" t="s">
        <v>113</v>
      </c>
      <c r="H189" s="105">
        <v>2200</v>
      </c>
      <c r="I189" s="105">
        <v>2210.01</v>
      </c>
      <c r="J189" s="116">
        <f t="shared" si="4"/>
        <v>100.45500000000001</v>
      </c>
    </row>
    <row r="190" spans="1:10" ht="19.5" customHeight="1">
      <c r="A190" s="9"/>
      <c r="B190" s="9"/>
      <c r="C190" s="38"/>
      <c r="D190" s="80"/>
      <c r="E190" s="82"/>
      <c r="F190" s="73" t="s">
        <v>115</v>
      </c>
      <c r="G190" s="20" t="s">
        <v>135</v>
      </c>
      <c r="H190" s="105">
        <v>0</v>
      </c>
      <c r="I190" s="105">
        <v>0</v>
      </c>
      <c r="J190" s="116">
        <v>0</v>
      </c>
    </row>
    <row r="191" spans="1:10" ht="17.25" customHeight="1">
      <c r="A191" s="13"/>
      <c r="B191" s="13"/>
      <c r="C191" s="38"/>
      <c r="D191" s="80"/>
      <c r="E191" s="82"/>
      <c r="F191" s="73" t="s">
        <v>99</v>
      </c>
      <c r="G191" s="20" t="s">
        <v>171</v>
      </c>
      <c r="H191" s="105">
        <v>4700</v>
      </c>
      <c r="I191" s="105">
        <v>4185.09</v>
      </c>
      <c r="J191" s="116">
        <f t="shared" si="4"/>
        <v>89.04446808510639</v>
      </c>
    </row>
    <row r="192" spans="1:10" ht="18.75" customHeight="1">
      <c r="A192" s="13"/>
      <c r="B192" s="13"/>
      <c r="C192" s="38"/>
      <c r="D192" s="80"/>
      <c r="E192" s="82"/>
      <c r="F192" s="73" t="s">
        <v>101</v>
      </c>
      <c r="G192" s="20" t="s">
        <v>195</v>
      </c>
      <c r="H192" s="105">
        <v>3950</v>
      </c>
      <c r="I192" s="105">
        <v>3950</v>
      </c>
      <c r="J192" s="116">
        <f t="shared" si="4"/>
        <v>100</v>
      </c>
    </row>
    <row r="193" spans="1:10" ht="21.75" customHeight="1">
      <c r="A193" s="13"/>
      <c r="B193" s="13"/>
      <c r="C193" s="38"/>
      <c r="D193" s="80"/>
      <c r="E193" s="82"/>
      <c r="F193" s="73" t="s">
        <v>100</v>
      </c>
      <c r="G193" s="20" t="s">
        <v>134</v>
      </c>
      <c r="H193" s="105">
        <v>0</v>
      </c>
      <c r="I193" s="105">
        <v>0</v>
      </c>
      <c r="J193" s="116">
        <v>0</v>
      </c>
    </row>
    <row r="194" spans="1:10" ht="18.75">
      <c r="A194" s="13"/>
      <c r="B194" s="13"/>
      <c r="C194" s="38"/>
      <c r="D194" s="80">
        <v>415</v>
      </c>
      <c r="E194" s="81"/>
      <c r="F194" s="73"/>
      <c r="G194" s="19" t="s">
        <v>15</v>
      </c>
      <c r="H194" s="107">
        <f>H195</f>
        <v>1400</v>
      </c>
      <c r="I194" s="107">
        <f>I195</f>
        <v>1376.72</v>
      </c>
      <c r="J194" s="118">
        <f t="shared" si="4"/>
        <v>98.33714285714285</v>
      </c>
    </row>
    <row r="195" spans="1:10" ht="18.75">
      <c r="A195" s="13"/>
      <c r="B195" s="13"/>
      <c r="C195" s="38"/>
      <c r="D195" s="80"/>
      <c r="E195" s="82">
        <v>4151</v>
      </c>
      <c r="F195" s="73"/>
      <c r="G195" s="20" t="s">
        <v>76</v>
      </c>
      <c r="H195" s="105">
        <v>1400</v>
      </c>
      <c r="I195" s="105">
        <v>1376.72</v>
      </c>
      <c r="J195" s="116">
        <f t="shared" si="4"/>
        <v>98.33714285714285</v>
      </c>
    </row>
    <row r="196" spans="1:10" ht="18.75">
      <c r="A196" s="13"/>
      <c r="B196" s="13"/>
      <c r="C196" s="38"/>
      <c r="D196" s="80">
        <v>417</v>
      </c>
      <c r="E196" s="82"/>
      <c r="F196" s="70"/>
      <c r="G196" s="19" t="s">
        <v>79</v>
      </c>
      <c r="H196" s="107">
        <f>H197</f>
        <v>71000</v>
      </c>
      <c r="I196" s="107">
        <f>I197</f>
        <v>73545</v>
      </c>
      <c r="J196" s="118">
        <f t="shared" si="4"/>
        <v>103.58450704225352</v>
      </c>
    </row>
    <row r="197" spans="1:10" ht="18.75" customHeight="1">
      <c r="A197" s="13"/>
      <c r="B197" s="13"/>
      <c r="C197" s="38"/>
      <c r="D197" s="80"/>
      <c r="E197" s="82">
        <v>4171</v>
      </c>
      <c r="F197" s="73"/>
      <c r="G197" s="33" t="s">
        <v>216</v>
      </c>
      <c r="H197" s="105">
        <v>71000</v>
      </c>
      <c r="I197" s="105">
        <v>73545</v>
      </c>
      <c r="J197" s="116">
        <f t="shared" si="4"/>
        <v>103.58450704225352</v>
      </c>
    </row>
    <row r="198" spans="1:10" ht="18.75">
      <c r="A198" s="13"/>
      <c r="B198" s="13"/>
      <c r="C198" s="38"/>
      <c r="D198" s="80">
        <v>418</v>
      </c>
      <c r="E198" s="82"/>
      <c r="F198" s="73"/>
      <c r="G198" s="19" t="s">
        <v>17</v>
      </c>
      <c r="H198" s="107">
        <f>H199</f>
        <v>4800</v>
      </c>
      <c r="I198" s="107">
        <f>I199</f>
        <v>3846</v>
      </c>
      <c r="J198" s="118">
        <f t="shared" si="4"/>
        <v>80.125</v>
      </c>
    </row>
    <row r="199" spans="1:10" ht="18" customHeight="1">
      <c r="A199" s="9"/>
      <c r="B199" s="9"/>
      <c r="C199" s="38"/>
      <c r="D199" s="80"/>
      <c r="E199" s="82">
        <v>4184</v>
      </c>
      <c r="F199" s="70"/>
      <c r="G199" s="33" t="s">
        <v>217</v>
      </c>
      <c r="H199" s="105">
        <v>4800</v>
      </c>
      <c r="I199" s="105">
        <v>3846</v>
      </c>
      <c r="J199" s="116">
        <f t="shared" si="4"/>
        <v>80.125</v>
      </c>
    </row>
    <row r="200" spans="1:10" ht="18.75">
      <c r="A200" s="17"/>
      <c r="B200" s="17"/>
      <c r="C200" s="38">
        <v>44</v>
      </c>
      <c r="D200" s="80"/>
      <c r="E200" s="81"/>
      <c r="F200" s="73"/>
      <c r="G200" s="18" t="s">
        <v>20</v>
      </c>
      <c r="H200" s="106">
        <f>H201</f>
        <v>1300</v>
      </c>
      <c r="I200" s="106">
        <f>I201</f>
        <v>1221.28</v>
      </c>
      <c r="J200" s="120">
        <f t="shared" si="4"/>
        <v>93.94461538461539</v>
      </c>
    </row>
    <row r="201" spans="1:10" ht="19.5" customHeight="1">
      <c r="A201" s="13"/>
      <c r="B201" s="13"/>
      <c r="C201" s="38"/>
      <c r="D201" s="80">
        <v>441</v>
      </c>
      <c r="E201" s="81"/>
      <c r="F201" s="73"/>
      <c r="G201" s="19" t="s">
        <v>20</v>
      </c>
      <c r="H201" s="107">
        <f>SUM(H202:H202)</f>
        <v>1300</v>
      </c>
      <c r="I201" s="107">
        <f>SUM(I202:I202)</f>
        <v>1221.28</v>
      </c>
      <c r="J201" s="118">
        <f aca="true" t="shared" si="5" ref="J201:J264">(I201/H201)*100</f>
        <v>93.94461538461539</v>
      </c>
    </row>
    <row r="202" spans="1:10" ht="18" customHeight="1">
      <c r="A202" s="13"/>
      <c r="B202" s="13"/>
      <c r="C202" s="38"/>
      <c r="D202" s="80"/>
      <c r="E202" s="82">
        <v>4415</v>
      </c>
      <c r="F202" s="73"/>
      <c r="G202" s="20" t="s">
        <v>21</v>
      </c>
      <c r="H202" s="105">
        <v>1300</v>
      </c>
      <c r="I202" s="105">
        <v>1221.28</v>
      </c>
      <c r="J202" s="116">
        <f t="shared" si="5"/>
        <v>93.94461538461539</v>
      </c>
    </row>
    <row r="203" spans="1:10" ht="18.75">
      <c r="A203" s="13"/>
      <c r="B203" s="13"/>
      <c r="C203" s="38">
        <v>46</v>
      </c>
      <c r="D203" s="80"/>
      <c r="E203" s="81"/>
      <c r="F203" s="73"/>
      <c r="G203" s="18" t="s">
        <v>22</v>
      </c>
      <c r="H203" s="106">
        <f>H204+H208</f>
        <v>92900</v>
      </c>
      <c r="I203" s="106">
        <f>I204+I208</f>
        <v>66801.09</v>
      </c>
      <c r="J203" s="120">
        <f t="shared" si="5"/>
        <v>71.90644779332615</v>
      </c>
    </row>
    <row r="204" spans="1:10" ht="18.75">
      <c r="A204" s="9"/>
      <c r="B204" s="9"/>
      <c r="C204" s="38"/>
      <c r="D204" s="80">
        <v>461</v>
      </c>
      <c r="E204" s="81"/>
      <c r="F204" s="73"/>
      <c r="G204" s="19" t="s">
        <v>23</v>
      </c>
      <c r="H204" s="107">
        <f>H205</f>
        <v>73900</v>
      </c>
      <c r="I204" s="107">
        <f>I205</f>
        <v>37500</v>
      </c>
      <c r="J204" s="118">
        <f t="shared" si="5"/>
        <v>50.74424898511503</v>
      </c>
    </row>
    <row r="205" spans="1:10" ht="18.75" customHeight="1">
      <c r="A205" s="9"/>
      <c r="B205" s="9"/>
      <c r="C205" s="38"/>
      <c r="D205" s="80"/>
      <c r="E205" s="82">
        <v>4611</v>
      </c>
      <c r="F205" s="73"/>
      <c r="G205" s="21" t="s">
        <v>130</v>
      </c>
      <c r="H205" s="59">
        <f>SUM(H206:H207)</f>
        <v>73900</v>
      </c>
      <c r="I205" s="59">
        <f>SUM(I206:I207)</f>
        <v>37500</v>
      </c>
      <c r="J205" s="110">
        <f t="shared" si="5"/>
        <v>50.74424898511503</v>
      </c>
    </row>
    <row r="206" spans="1:10" ht="22.5" customHeight="1">
      <c r="A206" s="9"/>
      <c r="B206" s="9"/>
      <c r="C206" s="38"/>
      <c r="D206" s="80"/>
      <c r="E206" s="82"/>
      <c r="F206" s="73" t="s">
        <v>132</v>
      </c>
      <c r="G206" s="20" t="s">
        <v>75</v>
      </c>
      <c r="H206" s="105">
        <v>37500</v>
      </c>
      <c r="I206" s="105">
        <v>37500</v>
      </c>
      <c r="J206" s="116">
        <f t="shared" si="5"/>
        <v>100</v>
      </c>
    </row>
    <row r="207" spans="1:10" ht="22.5" customHeight="1">
      <c r="A207" s="9"/>
      <c r="B207" s="9"/>
      <c r="C207" s="38"/>
      <c r="D207" s="80"/>
      <c r="E207" s="82"/>
      <c r="F207" s="73" t="s">
        <v>206</v>
      </c>
      <c r="G207" s="20" t="s">
        <v>207</v>
      </c>
      <c r="H207" s="105">
        <v>36400</v>
      </c>
      <c r="I207" s="105">
        <v>0</v>
      </c>
      <c r="J207" s="116">
        <f t="shared" si="5"/>
        <v>0</v>
      </c>
    </row>
    <row r="208" spans="1:10" ht="21" customHeight="1">
      <c r="A208" s="9"/>
      <c r="B208" s="9"/>
      <c r="C208" s="38"/>
      <c r="D208" s="80">
        <v>463</v>
      </c>
      <c r="E208" s="82"/>
      <c r="F208" s="74"/>
      <c r="G208" s="19" t="s">
        <v>24</v>
      </c>
      <c r="H208" s="107">
        <f>SUM(H209:H209)</f>
        <v>19000</v>
      </c>
      <c r="I208" s="107">
        <f>SUM(I209:I209)</f>
        <v>29301.09</v>
      </c>
      <c r="J208" s="118">
        <f t="shared" si="5"/>
        <v>154.21626315789473</v>
      </c>
    </row>
    <row r="209" spans="1:10" ht="18.75" customHeight="1">
      <c r="A209" s="9"/>
      <c r="B209" s="9"/>
      <c r="C209" s="38"/>
      <c r="D209" s="80"/>
      <c r="E209" s="82">
        <v>4631</v>
      </c>
      <c r="F209" s="70"/>
      <c r="G209" s="20" t="s">
        <v>133</v>
      </c>
      <c r="H209" s="105">
        <v>19000</v>
      </c>
      <c r="I209" s="105">
        <v>29301.09</v>
      </c>
      <c r="J209" s="116">
        <f t="shared" si="5"/>
        <v>154.21626315789473</v>
      </c>
    </row>
    <row r="210" spans="1:10" ht="18.75">
      <c r="A210" s="17"/>
      <c r="B210" s="17"/>
      <c r="C210" s="38">
        <v>47</v>
      </c>
      <c r="D210" s="85"/>
      <c r="E210" s="90"/>
      <c r="F210" s="70"/>
      <c r="G210" s="18" t="s">
        <v>25</v>
      </c>
      <c r="H210" s="106">
        <f>SUM(H211:H212)</f>
        <v>12400</v>
      </c>
      <c r="I210" s="106">
        <f>SUM(I211:I212)</f>
        <v>4077.57</v>
      </c>
      <c r="J210" s="120">
        <f t="shared" si="5"/>
        <v>32.883629032258064</v>
      </c>
    </row>
    <row r="211" spans="1:10" ht="18.75">
      <c r="A211" s="9"/>
      <c r="B211" s="9"/>
      <c r="C211" s="38"/>
      <c r="D211" s="80">
        <v>471</v>
      </c>
      <c r="E211" s="82"/>
      <c r="F211" s="70"/>
      <c r="G211" s="19" t="s">
        <v>26</v>
      </c>
      <c r="H211" s="105">
        <v>10000</v>
      </c>
      <c r="I211" s="105">
        <v>1930.5</v>
      </c>
      <c r="J211" s="116">
        <f t="shared" si="5"/>
        <v>19.305</v>
      </c>
    </row>
    <row r="212" spans="1:10" ht="18.75" customHeight="1">
      <c r="A212" s="17"/>
      <c r="B212" s="17"/>
      <c r="C212" s="38"/>
      <c r="D212" s="85">
        <v>472</v>
      </c>
      <c r="E212" s="90"/>
      <c r="F212" s="70"/>
      <c r="G212" s="19" t="s">
        <v>218</v>
      </c>
      <c r="H212" s="105">
        <v>2400</v>
      </c>
      <c r="I212" s="105">
        <v>2147.07</v>
      </c>
      <c r="J212" s="116">
        <f t="shared" si="5"/>
        <v>89.46125</v>
      </c>
    </row>
    <row r="213" spans="1:10" ht="18.75">
      <c r="A213" s="13"/>
      <c r="B213" s="13"/>
      <c r="C213" s="38"/>
      <c r="D213" s="80"/>
      <c r="E213" s="81"/>
      <c r="F213" s="73"/>
      <c r="G213" s="19" t="s">
        <v>37</v>
      </c>
      <c r="H213" s="107">
        <f>H168+H200+H203+H210</f>
        <v>351050</v>
      </c>
      <c r="I213" s="107">
        <f>I168+I200+I203+I210</f>
        <v>318974</v>
      </c>
      <c r="J213" s="118">
        <f t="shared" si="5"/>
        <v>90.86284005127474</v>
      </c>
    </row>
    <row r="214" spans="1:10" ht="56.25" customHeight="1">
      <c r="A214" s="14" t="s">
        <v>55</v>
      </c>
      <c r="B214" s="26" t="s">
        <v>54</v>
      </c>
      <c r="C214" s="61"/>
      <c r="D214" s="80"/>
      <c r="E214" s="81"/>
      <c r="F214" s="71"/>
      <c r="G214" s="15" t="s">
        <v>63</v>
      </c>
      <c r="H214" s="105"/>
      <c r="I214" s="105"/>
      <c r="J214" s="116"/>
    </row>
    <row r="215" spans="1:10" ht="18.75">
      <c r="A215" s="9"/>
      <c r="B215" s="9"/>
      <c r="C215" s="38">
        <v>41</v>
      </c>
      <c r="D215" s="80"/>
      <c r="E215" s="81"/>
      <c r="F215" s="72"/>
      <c r="G215" s="18" t="s">
        <v>0</v>
      </c>
      <c r="H215" s="106">
        <f>H216+H222+H226+H236</f>
        <v>68500</v>
      </c>
      <c r="I215" s="106">
        <f>I216+I222+I226+I236</f>
        <v>68336.81999999999</v>
      </c>
      <c r="J215" s="120">
        <f t="shared" si="5"/>
        <v>99.7617810218978</v>
      </c>
    </row>
    <row r="216" spans="1:10" ht="22.5" customHeight="1">
      <c r="A216" s="14"/>
      <c r="B216" s="26"/>
      <c r="C216" s="61"/>
      <c r="D216" s="87">
        <v>411</v>
      </c>
      <c r="E216" s="88"/>
      <c r="F216" s="70"/>
      <c r="G216" s="19" t="s">
        <v>1</v>
      </c>
      <c r="H216" s="107">
        <f>SUM(H217:H221)</f>
        <v>58800</v>
      </c>
      <c r="I216" s="107">
        <f>SUM(I217:I221)</f>
        <v>59053.45</v>
      </c>
      <c r="J216" s="118">
        <f t="shared" si="5"/>
        <v>100.43103741496597</v>
      </c>
    </row>
    <row r="217" spans="1:10" ht="18.75">
      <c r="A217" s="9"/>
      <c r="B217" s="9"/>
      <c r="C217" s="38"/>
      <c r="D217" s="85"/>
      <c r="E217" s="82">
        <v>4111</v>
      </c>
      <c r="F217" s="73"/>
      <c r="G217" s="20" t="s">
        <v>2</v>
      </c>
      <c r="H217" s="105">
        <v>58800</v>
      </c>
      <c r="I217" s="105">
        <v>59053.45</v>
      </c>
      <c r="J217" s="116">
        <f t="shared" si="5"/>
        <v>100.43103741496597</v>
      </c>
    </row>
    <row r="218" spans="1:10" ht="21" customHeight="1">
      <c r="A218" s="9"/>
      <c r="B218" s="9"/>
      <c r="C218" s="38"/>
      <c r="D218" s="80"/>
      <c r="E218" s="82">
        <v>4112</v>
      </c>
      <c r="F218" s="73"/>
      <c r="G218" s="20" t="s">
        <v>3</v>
      </c>
      <c r="H218" s="105">
        <v>0</v>
      </c>
      <c r="I218" s="105">
        <v>0</v>
      </c>
      <c r="J218" s="116">
        <v>0</v>
      </c>
    </row>
    <row r="219" spans="1:10" ht="23.25" customHeight="1">
      <c r="A219" s="9"/>
      <c r="B219" s="9"/>
      <c r="C219" s="38"/>
      <c r="D219" s="80"/>
      <c r="E219" s="82">
        <v>4113</v>
      </c>
      <c r="F219" s="73"/>
      <c r="G219" s="20" t="s">
        <v>4</v>
      </c>
      <c r="H219" s="105">
        <v>0</v>
      </c>
      <c r="I219" s="105">
        <v>0</v>
      </c>
      <c r="J219" s="116">
        <v>0</v>
      </c>
    </row>
    <row r="220" spans="1:10" ht="21" customHeight="1">
      <c r="A220" s="13"/>
      <c r="B220" s="13"/>
      <c r="C220" s="38"/>
      <c r="D220" s="80"/>
      <c r="E220" s="82">
        <v>4114</v>
      </c>
      <c r="F220" s="73"/>
      <c r="G220" s="20" t="s">
        <v>5</v>
      </c>
      <c r="H220" s="105">
        <v>0</v>
      </c>
      <c r="I220" s="105">
        <v>0</v>
      </c>
      <c r="J220" s="116">
        <v>0</v>
      </c>
    </row>
    <row r="221" spans="1:10" ht="19.5" customHeight="1">
      <c r="A221" s="9"/>
      <c r="B221" s="9"/>
      <c r="C221" s="38"/>
      <c r="D221" s="80"/>
      <c r="E221" s="82">
        <v>4115</v>
      </c>
      <c r="F221" s="73"/>
      <c r="G221" s="20" t="s">
        <v>6</v>
      </c>
      <c r="H221" s="105">
        <v>0</v>
      </c>
      <c r="I221" s="105">
        <v>0</v>
      </c>
      <c r="J221" s="116">
        <v>0</v>
      </c>
    </row>
    <row r="222" spans="1:10" ht="18.75">
      <c r="A222" s="9"/>
      <c r="B222" s="9"/>
      <c r="C222" s="38"/>
      <c r="D222" s="80">
        <v>412</v>
      </c>
      <c r="E222" s="82"/>
      <c r="F222" s="70"/>
      <c r="G222" s="19" t="s">
        <v>7</v>
      </c>
      <c r="H222" s="107">
        <f>SUM(H223:H225)</f>
        <v>4400</v>
      </c>
      <c r="I222" s="107">
        <f>SUM(I223:I225)</f>
        <v>4545.2</v>
      </c>
      <c r="J222" s="118">
        <f t="shared" si="5"/>
        <v>103.3</v>
      </c>
    </row>
    <row r="223" spans="1:10" ht="18.75">
      <c r="A223" s="13"/>
      <c r="B223" s="13"/>
      <c r="C223" s="38"/>
      <c r="D223" s="80"/>
      <c r="E223" s="82">
        <v>4123</v>
      </c>
      <c r="F223" s="73"/>
      <c r="G223" s="20" t="s">
        <v>8</v>
      </c>
      <c r="H223" s="105">
        <v>1000</v>
      </c>
      <c r="I223" s="105">
        <v>990</v>
      </c>
      <c r="J223" s="116">
        <f t="shared" si="5"/>
        <v>99</v>
      </c>
    </row>
    <row r="224" spans="1:10" ht="18.75">
      <c r="A224" s="9"/>
      <c r="B224" s="9"/>
      <c r="C224" s="38"/>
      <c r="D224" s="80"/>
      <c r="E224" s="82">
        <v>4125</v>
      </c>
      <c r="F224" s="73"/>
      <c r="G224" s="20" t="s">
        <v>9</v>
      </c>
      <c r="H224" s="105">
        <v>2750</v>
      </c>
      <c r="I224" s="105">
        <v>2705.2</v>
      </c>
      <c r="J224" s="116">
        <f t="shared" si="5"/>
        <v>98.37090909090908</v>
      </c>
    </row>
    <row r="225" spans="1:10" ht="18.75">
      <c r="A225" s="9"/>
      <c r="B225" s="9"/>
      <c r="C225" s="38"/>
      <c r="D225" s="80"/>
      <c r="E225" s="82">
        <v>4129</v>
      </c>
      <c r="F225" s="73"/>
      <c r="G225" s="20" t="s">
        <v>10</v>
      </c>
      <c r="H225" s="105">
        <v>650</v>
      </c>
      <c r="I225" s="105">
        <v>850</v>
      </c>
      <c r="J225" s="116">
        <f t="shared" si="5"/>
        <v>130.76923076923077</v>
      </c>
    </row>
    <row r="226" spans="1:10" ht="18.75" customHeight="1">
      <c r="A226" s="17"/>
      <c r="B226" s="17"/>
      <c r="C226" s="38"/>
      <c r="D226" s="80">
        <v>413</v>
      </c>
      <c r="E226" s="82"/>
      <c r="F226" s="73"/>
      <c r="G226" s="19" t="s">
        <v>11</v>
      </c>
      <c r="H226" s="107">
        <f>H227+H231+H232+H233</f>
        <v>4800</v>
      </c>
      <c r="I226" s="107">
        <f>I227+I231+I232+I233</f>
        <v>4566.17</v>
      </c>
      <c r="J226" s="118">
        <f t="shared" si="5"/>
        <v>95.12854166666666</v>
      </c>
    </row>
    <row r="227" spans="1:10" ht="18.75" customHeight="1">
      <c r="A227" s="13"/>
      <c r="B227" s="13"/>
      <c r="C227" s="38"/>
      <c r="D227" s="80"/>
      <c r="E227" s="86">
        <v>4131</v>
      </c>
      <c r="F227" s="73"/>
      <c r="G227" s="21" t="s">
        <v>12</v>
      </c>
      <c r="H227" s="59">
        <f>SUM(H228:H230)</f>
        <v>2400</v>
      </c>
      <c r="I227" s="59">
        <f>SUM(I228:I230)</f>
        <v>2090.66</v>
      </c>
      <c r="J227" s="110">
        <f t="shared" si="5"/>
        <v>87.11083333333333</v>
      </c>
    </row>
    <row r="228" spans="1:10" ht="19.5" customHeight="1">
      <c r="A228" s="9"/>
      <c r="B228" s="9"/>
      <c r="C228" s="38"/>
      <c r="D228" s="80"/>
      <c r="E228" s="82"/>
      <c r="F228" s="73" t="s">
        <v>86</v>
      </c>
      <c r="G228" s="20" t="s">
        <v>164</v>
      </c>
      <c r="H228" s="105">
        <v>650</v>
      </c>
      <c r="I228" s="105">
        <v>411.16</v>
      </c>
      <c r="J228" s="116">
        <f t="shared" si="5"/>
        <v>63.25538461538463</v>
      </c>
    </row>
    <row r="229" spans="1:10" ht="20.25" customHeight="1">
      <c r="A229" s="9"/>
      <c r="B229" s="9"/>
      <c r="C229" s="38"/>
      <c r="D229" s="80"/>
      <c r="E229" s="82"/>
      <c r="F229" s="73" t="s">
        <v>88</v>
      </c>
      <c r="G229" s="20" t="s">
        <v>102</v>
      </c>
      <c r="H229" s="105">
        <v>900</v>
      </c>
      <c r="I229" s="105">
        <v>857.05</v>
      </c>
      <c r="J229" s="116">
        <f t="shared" si="5"/>
        <v>95.22777777777777</v>
      </c>
    </row>
    <row r="230" spans="1:10" ht="18.75">
      <c r="A230" s="9"/>
      <c r="B230" s="9"/>
      <c r="C230" s="38"/>
      <c r="D230" s="80"/>
      <c r="E230" s="82"/>
      <c r="F230" s="73" t="s">
        <v>90</v>
      </c>
      <c r="G230" s="20" t="s">
        <v>166</v>
      </c>
      <c r="H230" s="105">
        <v>850</v>
      </c>
      <c r="I230" s="105">
        <v>822.45</v>
      </c>
      <c r="J230" s="116">
        <f t="shared" si="5"/>
        <v>96.75882352941177</v>
      </c>
    </row>
    <row r="231" spans="1:10" ht="18" customHeight="1">
      <c r="A231" s="9"/>
      <c r="B231" s="9"/>
      <c r="C231" s="38"/>
      <c r="D231" s="80"/>
      <c r="E231" s="82">
        <v>4132</v>
      </c>
      <c r="F231" s="73"/>
      <c r="G231" s="20" t="s">
        <v>34</v>
      </c>
      <c r="H231" s="105">
        <v>950</v>
      </c>
      <c r="I231" s="105">
        <v>1104.1</v>
      </c>
      <c r="J231" s="116">
        <f t="shared" si="5"/>
        <v>116.22105263157894</v>
      </c>
    </row>
    <row r="232" spans="1:10" ht="18.75" customHeight="1">
      <c r="A232" s="13"/>
      <c r="B232" s="13"/>
      <c r="C232" s="38"/>
      <c r="D232" s="80"/>
      <c r="E232" s="82">
        <v>4135</v>
      </c>
      <c r="F232" s="73"/>
      <c r="G232" s="20" t="s">
        <v>82</v>
      </c>
      <c r="H232" s="105">
        <v>1250</v>
      </c>
      <c r="I232" s="105">
        <v>1206.41</v>
      </c>
      <c r="J232" s="116">
        <f t="shared" si="5"/>
        <v>96.51280000000001</v>
      </c>
    </row>
    <row r="233" spans="1:10" ht="18" customHeight="1">
      <c r="A233" s="9"/>
      <c r="B233" s="9"/>
      <c r="C233" s="38"/>
      <c r="D233" s="80"/>
      <c r="E233" s="86">
        <v>4139</v>
      </c>
      <c r="F233" s="73"/>
      <c r="G233" s="21" t="s">
        <v>97</v>
      </c>
      <c r="H233" s="59">
        <f>SUM(H234:H235)</f>
        <v>200</v>
      </c>
      <c r="I233" s="59">
        <f>SUM(I234:I235)</f>
        <v>165</v>
      </c>
      <c r="J233" s="110">
        <f t="shared" si="5"/>
        <v>82.5</v>
      </c>
    </row>
    <row r="234" spans="1:10" ht="19.5" customHeight="1">
      <c r="A234" s="13"/>
      <c r="B234" s="13"/>
      <c r="C234" s="38"/>
      <c r="D234" s="80"/>
      <c r="E234" s="82"/>
      <c r="F234" s="73" t="s">
        <v>93</v>
      </c>
      <c r="G234" s="20" t="s">
        <v>94</v>
      </c>
      <c r="H234" s="105">
        <v>200</v>
      </c>
      <c r="I234" s="105">
        <v>165</v>
      </c>
      <c r="J234" s="116">
        <f t="shared" si="5"/>
        <v>82.5</v>
      </c>
    </row>
    <row r="235" spans="1:10" ht="17.25" customHeight="1">
      <c r="A235" s="13"/>
      <c r="B235" s="13"/>
      <c r="C235" s="38"/>
      <c r="D235" s="80"/>
      <c r="E235" s="82"/>
      <c r="F235" s="73" t="s">
        <v>100</v>
      </c>
      <c r="G235" s="20" t="s">
        <v>149</v>
      </c>
      <c r="H235" s="105">
        <v>0</v>
      </c>
      <c r="I235" s="105">
        <v>0</v>
      </c>
      <c r="J235" s="116">
        <v>0</v>
      </c>
    </row>
    <row r="236" spans="1:10" ht="18.75">
      <c r="A236" s="13"/>
      <c r="B236" s="13"/>
      <c r="C236" s="38"/>
      <c r="D236" s="80">
        <v>418</v>
      </c>
      <c r="E236" s="82"/>
      <c r="F236" s="73"/>
      <c r="G236" s="19" t="s">
        <v>17</v>
      </c>
      <c r="H236" s="107">
        <f>H237</f>
        <v>500</v>
      </c>
      <c r="I236" s="107">
        <f>I237</f>
        <v>172</v>
      </c>
      <c r="J236" s="118">
        <f t="shared" si="5"/>
        <v>34.4</v>
      </c>
    </row>
    <row r="237" spans="1:10" ht="18" customHeight="1">
      <c r="A237" s="13"/>
      <c r="B237" s="13"/>
      <c r="C237" s="38"/>
      <c r="D237" s="80"/>
      <c r="E237" s="82">
        <v>4184</v>
      </c>
      <c r="F237" s="73"/>
      <c r="G237" s="20" t="s">
        <v>17</v>
      </c>
      <c r="H237" s="105">
        <v>500</v>
      </c>
      <c r="I237" s="105">
        <v>172</v>
      </c>
      <c r="J237" s="116">
        <f t="shared" si="5"/>
        <v>34.4</v>
      </c>
    </row>
    <row r="238" spans="1:10" ht="18.75">
      <c r="A238" s="9"/>
      <c r="B238" s="9"/>
      <c r="C238" s="38">
        <v>44</v>
      </c>
      <c r="D238" s="80"/>
      <c r="E238" s="82"/>
      <c r="F238" s="70"/>
      <c r="G238" s="18" t="s">
        <v>20</v>
      </c>
      <c r="H238" s="106">
        <f>H239</f>
        <v>3300</v>
      </c>
      <c r="I238" s="106">
        <f>I239</f>
        <v>32.1</v>
      </c>
      <c r="J238" s="120">
        <f t="shared" si="5"/>
        <v>0.9727272727272729</v>
      </c>
    </row>
    <row r="239" spans="1:10" ht="18.75">
      <c r="A239" s="9"/>
      <c r="B239" s="9"/>
      <c r="C239" s="38"/>
      <c r="D239" s="80">
        <v>441</v>
      </c>
      <c r="E239" s="82"/>
      <c r="F239" s="70"/>
      <c r="G239" s="19" t="s">
        <v>20</v>
      </c>
      <c r="H239" s="107">
        <f>SUM(H240:H241)</f>
        <v>3300</v>
      </c>
      <c r="I239" s="107">
        <f>SUM(I240:I241)</f>
        <v>32.1</v>
      </c>
      <c r="J239" s="118">
        <f t="shared" si="5"/>
        <v>0.9727272727272729</v>
      </c>
    </row>
    <row r="240" spans="1:10" ht="19.5" customHeight="1">
      <c r="A240" s="9"/>
      <c r="B240" s="9"/>
      <c r="C240" s="38"/>
      <c r="D240" s="80"/>
      <c r="E240" s="82">
        <v>4412</v>
      </c>
      <c r="F240" s="73"/>
      <c r="G240" s="20" t="s">
        <v>219</v>
      </c>
      <c r="H240" s="105">
        <v>3000</v>
      </c>
      <c r="I240" s="105">
        <v>0</v>
      </c>
      <c r="J240" s="116">
        <f t="shared" si="5"/>
        <v>0</v>
      </c>
    </row>
    <row r="241" spans="1:10" ht="18.75">
      <c r="A241" s="9"/>
      <c r="B241" s="9"/>
      <c r="C241" s="38"/>
      <c r="D241" s="80"/>
      <c r="E241" s="82">
        <v>4415</v>
      </c>
      <c r="F241" s="73"/>
      <c r="G241" s="20" t="s">
        <v>167</v>
      </c>
      <c r="H241" s="105">
        <v>300</v>
      </c>
      <c r="I241" s="105">
        <v>32.1</v>
      </c>
      <c r="J241" s="116">
        <f t="shared" si="5"/>
        <v>10.7</v>
      </c>
    </row>
    <row r="242" spans="1:10" ht="18.75">
      <c r="A242" s="17"/>
      <c r="B242" s="17"/>
      <c r="C242" s="38"/>
      <c r="D242" s="80"/>
      <c r="E242" s="82"/>
      <c r="F242" s="70"/>
      <c r="G242" s="19" t="s">
        <v>37</v>
      </c>
      <c r="H242" s="107">
        <f>H215+H238</f>
        <v>71800</v>
      </c>
      <c r="I242" s="107">
        <f>I215+I238</f>
        <v>68368.92</v>
      </c>
      <c r="J242" s="118">
        <f t="shared" si="5"/>
        <v>95.22133704735376</v>
      </c>
    </row>
    <row r="243" spans="1:10" ht="17.25" customHeight="1">
      <c r="A243" s="17"/>
      <c r="B243" s="17"/>
      <c r="C243" s="38"/>
      <c r="D243" s="80"/>
      <c r="E243" s="82"/>
      <c r="F243" s="72"/>
      <c r="G243" s="18"/>
      <c r="H243" s="105"/>
      <c r="I243" s="105"/>
      <c r="J243" s="116"/>
    </row>
    <row r="244" spans="1:10" ht="20.25" customHeight="1">
      <c r="A244" s="14" t="s">
        <v>56</v>
      </c>
      <c r="B244" s="26" t="s">
        <v>33</v>
      </c>
      <c r="C244" s="61"/>
      <c r="D244" s="80"/>
      <c r="E244" s="81"/>
      <c r="F244" s="71"/>
      <c r="G244" s="15" t="s">
        <v>39</v>
      </c>
      <c r="H244" s="105"/>
      <c r="I244" s="105"/>
      <c r="J244" s="116"/>
    </row>
    <row r="245" spans="1:10" ht="18.75">
      <c r="A245" s="13"/>
      <c r="B245" s="13"/>
      <c r="C245" s="38">
        <v>41</v>
      </c>
      <c r="D245" s="85"/>
      <c r="E245" s="90"/>
      <c r="F245" s="72"/>
      <c r="G245" s="18" t="s">
        <v>0</v>
      </c>
      <c r="H245" s="106">
        <f>H246+H252+H256+H267+H269+H271</f>
        <v>211000</v>
      </c>
      <c r="I245" s="106">
        <f>I246+I252+I256+I267+I269+I271</f>
        <v>218021.84999999998</v>
      </c>
      <c r="J245" s="120">
        <f t="shared" si="5"/>
        <v>103.32789099526065</v>
      </c>
    </row>
    <row r="246" spans="1:10" ht="18" customHeight="1">
      <c r="A246" s="14"/>
      <c r="B246" s="26"/>
      <c r="C246" s="61"/>
      <c r="D246" s="87">
        <v>411</v>
      </c>
      <c r="E246" s="88"/>
      <c r="F246" s="70"/>
      <c r="G246" s="19" t="s">
        <v>1</v>
      </c>
      <c r="H246" s="107">
        <f>SUM(H247:H251)</f>
        <v>63000</v>
      </c>
      <c r="I246" s="107">
        <f>SUM(I247:I251)</f>
        <v>63182.8</v>
      </c>
      <c r="J246" s="118">
        <f t="shared" si="5"/>
        <v>100.29015873015874</v>
      </c>
    </row>
    <row r="247" spans="1:10" ht="18.75">
      <c r="A247" s="13"/>
      <c r="B247" s="13"/>
      <c r="C247" s="38"/>
      <c r="D247" s="85"/>
      <c r="E247" s="82">
        <v>4111</v>
      </c>
      <c r="F247" s="73"/>
      <c r="G247" s="20" t="s">
        <v>2</v>
      </c>
      <c r="H247" s="105">
        <v>63000</v>
      </c>
      <c r="I247" s="105">
        <v>63182.8</v>
      </c>
      <c r="J247" s="116">
        <f t="shared" si="5"/>
        <v>100.29015873015874</v>
      </c>
    </row>
    <row r="248" spans="1:10" ht="18.75">
      <c r="A248" s="9"/>
      <c r="B248" s="9"/>
      <c r="C248" s="38"/>
      <c r="D248" s="80"/>
      <c r="E248" s="82">
        <v>4112</v>
      </c>
      <c r="F248" s="73"/>
      <c r="G248" s="20" t="s">
        <v>3</v>
      </c>
      <c r="H248" s="105">
        <v>0</v>
      </c>
      <c r="I248" s="105">
        <v>0</v>
      </c>
      <c r="J248" s="116">
        <v>0</v>
      </c>
    </row>
    <row r="249" spans="1:10" ht="19.5" customHeight="1">
      <c r="A249" s="16"/>
      <c r="B249" s="16"/>
      <c r="C249" s="38"/>
      <c r="D249" s="80"/>
      <c r="E249" s="82">
        <v>4113</v>
      </c>
      <c r="F249" s="73"/>
      <c r="G249" s="20" t="s">
        <v>4</v>
      </c>
      <c r="H249" s="105">
        <v>0</v>
      </c>
      <c r="I249" s="105">
        <v>0</v>
      </c>
      <c r="J249" s="116">
        <v>0</v>
      </c>
    </row>
    <row r="250" spans="1:10" ht="21" customHeight="1">
      <c r="A250" s="16"/>
      <c r="B250" s="16"/>
      <c r="C250" s="38"/>
      <c r="D250" s="80"/>
      <c r="E250" s="82">
        <v>4114</v>
      </c>
      <c r="F250" s="73"/>
      <c r="G250" s="20" t="s">
        <v>5</v>
      </c>
      <c r="H250" s="105">
        <v>0</v>
      </c>
      <c r="I250" s="105">
        <v>0</v>
      </c>
      <c r="J250" s="116">
        <v>0</v>
      </c>
    </row>
    <row r="251" spans="1:10" ht="18.75">
      <c r="A251" s="17"/>
      <c r="B251" s="17"/>
      <c r="C251" s="38"/>
      <c r="D251" s="80"/>
      <c r="E251" s="82">
        <v>4115</v>
      </c>
      <c r="F251" s="73"/>
      <c r="G251" s="20" t="s">
        <v>6</v>
      </c>
      <c r="H251" s="105">
        <v>0</v>
      </c>
      <c r="I251" s="105">
        <v>0</v>
      </c>
      <c r="J251" s="116">
        <v>0</v>
      </c>
    </row>
    <row r="252" spans="1:10" ht="18.75">
      <c r="A252" s="13"/>
      <c r="B252" s="13"/>
      <c r="C252" s="38"/>
      <c r="D252" s="80">
        <v>412</v>
      </c>
      <c r="E252" s="82"/>
      <c r="F252" s="70"/>
      <c r="G252" s="19" t="s">
        <v>7</v>
      </c>
      <c r="H252" s="107">
        <f>SUM(H253:H255)</f>
        <v>6850</v>
      </c>
      <c r="I252" s="107">
        <f>SUM(I253:I255)</f>
        <v>6931.2</v>
      </c>
      <c r="J252" s="118">
        <f t="shared" si="5"/>
        <v>101.18540145985402</v>
      </c>
    </row>
    <row r="253" spans="1:10" ht="18.75">
      <c r="A253" s="9"/>
      <c r="B253" s="9"/>
      <c r="C253" s="38"/>
      <c r="D253" s="80"/>
      <c r="E253" s="82">
        <v>4123</v>
      </c>
      <c r="F253" s="73"/>
      <c r="G253" s="20" t="s">
        <v>8</v>
      </c>
      <c r="H253" s="105">
        <v>1250</v>
      </c>
      <c r="I253" s="105">
        <v>1210</v>
      </c>
      <c r="J253" s="116">
        <f t="shared" si="5"/>
        <v>96.8</v>
      </c>
    </row>
    <row r="254" spans="1:10" ht="18" customHeight="1">
      <c r="A254" s="9"/>
      <c r="B254" s="9"/>
      <c r="C254" s="38"/>
      <c r="D254" s="80"/>
      <c r="E254" s="82">
        <v>4125</v>
      </c>
      <c r="F254" s="73"/>
      <c r="G254" s="20" t="s">
        <v>9</v>
      </c>
      <c r="H254" s="105">
        <v>4400</v>
      </c>
      <c r="I254" s="105">
        <v>4521.2</v>
      </c>
      <c r="J254" s="116">
        <f t="shared" si="5"/>
        <v>102.75454545454545</v>
      </c>
    </row>
    <row r="255" spans="1:10" ht="18.75">
      <c r="A255" s="9"/>
      <c r="B255" s="9"/>
      <c r="C255" s="38"/>
      <c r="D255" s="80"/>
      <c r="E255" s="82">
        <v>4129</v>
      </c>
      <c r="F255" s="73"/>
      <c r="G255" s="20" t="s">
        <v>10</v>
      </c>
      <c r="H255" s="105">
        <v>1200</v>
      </c>
      <c r="I255" s="105">
        <v>1200</v>
      </c>
      <c r="J255" s="116">
        <f t="shared" si="5"/>
        <v>100</v>
      </c>
    </row>
    <row r="256" spans="1:10" ht="21" customHeight="1">
      <c r="A256" s="9"/>
      <c r="B256" s="9"/>
      <c r="C256" s="38"/>
      <c r="D256" s="80">
        <v>413</v>
      </c>
      <c r="E256" s="82"/>
      <c r="F256" s="73"/>
      <c r="G256" s="19" t="s">
        <v>11</v>
      </c>
      <c r="H256" s="107">
        <f>H257+H261+H262+H264+H265</f>
        <v>46550</v>
      </c>
      <c r="I256" s="107">
        <f>I257+I261+I262+I264+I265</f>
        <v>52118.02</v>
      </c>
      <c r="J256" s="118">
        <f t="shared" si="5"/>
        <v>111.96137486573576</v>
      </c>
    </row>
    <row r="257" spans="1:10" ht="18" customHeight="1">
      <c r="A257" s="9"/>
      <c r="B257" s="9"/>
      <c r="C257" s="38"/>
      <c r="D257" s="80"/>
      <c r="E257" s="86">
        <v>4131</v>
      </c>
      <c r="F257" s="73"/>
      <c r="G257" s="21" t="s">
        <v>12</v>
      </c>
      <c r="H257" s="59">
        <f>SUM(H258:H260)</f>
        <v>1800</v>
      </c>
      <c r="I257" s="59">
        <f>SUM(I258:I260)</f>
        <v>1175.36</v>
      </c>
      <c r="J257" s="110">
        <f t="shared" si="5"/>
        <v>65.29777777777778</v>
      </c>
    </row>
    <row r="258" spans="1:10" ht="20.25" customHeight="1">
      <c r="A258" s="13"/>
      <c r="B258" s="13"/>
      <c r="C258" s="38"/>
      <c r="D258" s="80"/>
      <c r="E258" s="82"/>
      <c r="F258" s="73" t="s">
        <v>86</v>
      </c>
      <c r="G258" s="20" t="s">
        <v>164</v>
      </c>
      <c r="H258" s="105">
        <v>1000</v>
      </c>
      <c r="I258" s="105">
        <v>698.31</v>
      </c>
      <c r="J258" s="116">
        <f t="shared" si="5"/>
        <v>69.831</v>
      </c>
    </row>
    <row r="259" spans="1:10" ht="22.5" customHeight="1">
      <c r="A259" s="13"/>
      <c r="B259" s="13"/>
      <c r="C259" s="38"/>
      <c r="D259" s="80"/>
      <c r="E259" s="82"/>
      <c r="F259" s="73" t="s">
        <v>88</v>
      </c>
      <c r="G259" s="20" t="s">
        <v>103</v>
      </c>
      <c r="H259" s="105">
        <v>500</v>
      </c>
      <c r="I259" s="105">
        <v>477.05</v>
      </c>
      <c r="J259" s="116">
        <f t="shared" si="5"/>
        <v>95.41000000000001</v>
      </c>
    </row>
    <row r="260" spans="1:10" ht="18.75">
      <c r="A260" s="9"/>
      <c r="B260" s="9"/>
      <c r="C260" s="38"/>
      <c r="D260" s="80"/>
      <c r="E260" s="82"/>
      <c r="F260" s="73" t="s">
        <v>90</v>
      </c>
      <c r="G260" s="20" t="s">
        <v>166</v>
      </c>
      <c r="H260" s="105">
        <v>300</v>
      </c>
      <c r="I260" s="105">
        <v>0</v>
      </c>
      <c r="J260" s="116">
        <f t="shared" si="5"/>
        <v>0</v>
      </c>
    </row>
    <row r="261" spans="1:10" ht="22.5" customHeight="1">
      <c r="A261" s="9"/>
      <c r="B261" s="9"/>
      <c r="C261" s="38"/>
      <c r="D261" s="80"/>
      <c r="E261" s="82">
        <v>4132</v>
      </c>
      <c r="F261" s="73"/>
      <c r="G261" s="20" t="s">
        <v>159</v>
      </c>
      <c r="H261" s="105">
        <v>200</v>
      </c>
      <c r="I261" s="105">
        <v>54.5</v>
      </c>
      <c r="J261" s="116">
        <f t="shared" si="5"/>
        <v>27.250000000000004</v>
      </c>
    </row>
    <row r="262" spans="1:10" ht="22.5" customHeight="1">
      <c r="A262" s="9"/>
      <c r="B262" s="9"/>
      <c r="C262" s="38"/>
      <c r="D262" s="80"/>
      <c r="E262" s="86">
        <v>4134</v>
      </c>
      <c r="F262" s="73"/>
      <c r="G262" s="21" t="s">
        <v>104</v>
      </c>
      <c r="H262" s="59">
        <f>SUM(H263)</f>
        <v>43000</v>
      </c>
      <c r="I262" s="59">
        <f>SUM(I263)</f>
        <v>49528.17</v>
      </c>
      <c r="J262" s="110">
        <f t="shared" si="5"/>
        <v>115.18179069767443</v>
      </c>
    </row>
    <row r="263" spans="1:10" ht="21" customHeight="1">
      <c r="A263" s="9"/>
      <c r="B263" s="9"/>
      <c r="C263" s="38"/>
      <c r="D263" s="80"/>
      <c r="E263" s="82"/>
      <c r="F263" s="73" t="s">
        <v>105</v>
      </c>
      <c r="G263" s="20" t="s">
        <v>220</v>
      </c>
      <c r="H263" s="105">
        <v>43000</v>
      </c>
      <c r="I263" s="105">
        <v>49528.17</v>
      </c>
      <c r="J263" s="116">
        <f t="shared" si="5"/>
        <v>115.18179069767443</v>
      </c>
    </row>
    <row r="264" spans="1:10" ht="20.25" customHeight="1">
      <c r="A264" s="9"/>
      <c r="B264" s="9"/>
      <c r="C264" s="38"/>
      <c r="D264" s="80"/>
      <c r="E264" s="82">
        <v>4135</v>
      </c>
      <c r="F264" s="73"/>
      <c r="G264" s="20" t="s">
        <v>82</v>
      </c>
      <c r="H264" s="105">
        <v>1350</v>
      </c>
      <c r="I264" s="105">
        <v>1359.99</v>
      </c>
      <c r="J264" s="116">
        <f t="shared" si="5"/>
        <v>100.74000000000001</v>
      </c>
    </row>
    <row r="265" spans="1:10" ht="18" customHeight="1">
      <c r="A265" s="13"/>
      <c r="B265" s="13"/>
      <c r="C265" s="38"/>
      <c r="D265" s="80"/>
      <c r="E265" s="86">
        <v>4139</v>
      </c>
      <c r="F265" s="73"/>
      <c r="G265" s="21" t="s">
        <v>97</v>
      </c>
      <c r="H265" s="59">
        <f>SUM(H266:H266)</f>
        <v>200</v>
      </c>
      <c r="I265" s="59">
        <f>SUM(I266:I266)</f>
        <v>0</v>
      </c>
      <c r="J265" s="110">
        <f aca="true" t="shared" si="6" ref="J265:J328">(I265/H265)*100</f>
        <v>0</v>
      </c>
    </row>
    <row r="266" spans="1:10" ht="22.5" customHeight="1">
      <c r="A266" s="9"/>
      <c r="B266" s="9"/>
      <c r="C266" s="38"/>
      <c r="D266" s="80"/>
      <c r="E266" s="82"/>
      <c r="F266" s="73" t="s">
        <v>93</v>
      </c>
      <c r="G266" s="20" t="s">
        <v>94</v>
      </c>
      <c r="H266" s="105">
        <v>200</v>
      </c>
      <c r="I266" s="105">
        <v>0</v>
      </c>
      <c r="J266" s="116">
        <f t="shared" si="6"/>
        <v>0</v>
      </c>
    </row>
    <row r="267" spans="1:10" ht="18" customHeight="1">
      <c r="A267" s="9"/>
      <c r="B267" s="9"/>
      <c r="C267" s="38"/>
      <c r="D267" s="80">
        <v>414</v>
      </c>
      <c r="E267" s="82"/>
      <c r="F267" s="73"/>
      <c r="G267" s="19" t="s">
        <v>14</v>
      </c>
      <c r="H267" s="107">
        <f>H268</f>
        <v>0</v>
      </c>
      <c r="I267" s="107">
        <f>I268</f>
        <v>0</v>
      </c>
      <c r="J267" s="118">
        <v>0</v>
      </c>
    </row>
    <row r="268" spans="1:10" ht="19.5" customHeight="1">
      <c r="A268" s="9"/>
      <c r="B268" s="9"/>
      <c r="C268" s="38"/>
      <c r="D268" s="80"/>
      <c r="E268" s="82">
        <v>4142</v>
      </c>
      <c r="F268" s="73"/>
      <c r="G268" s="20" t="s">
        <v>137</v>
      </c>
      <c r="H268" s="105">
        <v>0</v>
      </c>
      <c r="I268" s="105">
        <v>0</v>
      </c>
      <c r="J268" s="116">
        <v>0</v>
      </c>
    </row>
    <row r="269" spans="1:10" ht="18.75">
      <c r="A269" s="9"/>
      <c r="B269" s="9"/>
      <c r="C269" s="38"/>
      <c r="D269" s="80">
        <v>416</v>
      </c>
      <c r="E269" s="82"/>
      <c r="F269" s="73"/>
      <c r="G269" s="19" t="s">
        <v>16</v>
      </c>
      <c r="H269" s="107">
        <f>H270</f>
        <v>5900</v>
      </c>
      <c r="I269" s="107">
        <f>I270</f>
        <v>5810.4</v>
      </c>
      <c r="J269" s="118">
        <f t="shared" si="6"/>
        <v>98.48135593220339</v>
      </c>
    </row>
    <row r="270" spans="1:10" ht="21" customHeight="1">
      <c r="A270" s="9"/>
      <c r="B270" s="9"/>
      <c r="C270" s="38"/>
      <c r="D270" s="80"/>
      <c r="E270" s="82">
        <v>4161</v>
      </c>
      <c r="F270" s="73"/>
      <c r="G270" s="20" t="s">
        <v>196</v>
      </c>
      <c r="H270" s="105">
        <v>5900</v>
      </c>
      <c r="I270" s="105">
        <v>5810.4</v>
      </c>
      <c r="J270" s="116">
        <f t="shared" si="6"/>
        <v>98.48135593220339</v>
      </c>
    </row>
    <row r="271" spans="1:10" ht="18.75">
      <c r="A271" s="13"/>
      <c r="B271" s="13"/>
      <c r="C271" s="38"/>
      <c r="D271" s="80">
        <v>418</v>
      </c>
      <c r="E271" s="82"/>
      <c r="F271" s="73"/>
      <c r="G271" s="19" t="s">
        <v>17</v>
      </c>
      <c r="H271" s="107">
        <f>SUM(H272:H274)</f>
        <v>88700</v>
      </c>
      <c r="I271" s="107">
        <f>SUM(I272:I274)</f>
        <v>89979.43</v>
      </c>
      <c r="J271" s="118">
        <f t="shared" si="6"/>
        <v>101.44242390078917</v>
      </c>
    </row>
    <row r="272" spans="1:10" ht="36" customHeight="1">
      <c r="A272" s="13"/>
      <c r="B272" s="13"/>
      <c r="C272" s="38"/>
      <c r="D272" s="80"/>
      <c r="E272" s="82">
        <v>4184</v>
      </c>
      <c r="F272" s="73"/>
      <c r="G272" s="20" t="s">
        <v>221</v>
      </c>
      <c r="H272" s="105">
        <v>85000</v>
      </c>
      <c r="I272" s="105">
        <v>87012.53</v>
      </c>
      <c r="J272" s="116">
        <f t="shared" si="6"/>
        <v>102.36768235294119</v>
      </c>
    </row>
    <row r="273" spans="1:10" ht="20.25" customHeight="1">
      <c r="A273" s="13"/>
      <c r="B273" s="13"/>
      <c r="C273" s="38"/>
      <c r="D273" s="80"/>
      <c r="E273" s="82">
        <v>4184</v>
      </c>
      <c r="F273" s="73"/>
      <c r="G273" s="33" t="s">
        <v>190</v>
      </c>
      <c r="H273" s="105">
        <v>3500</v>
      </c>
      <c r="I273" s="105">
        <v>2800</v>
      </c>
      <c r="J273" s="116">
        <f t="shared" si="6"/>
        <v>80</v>
      </c>
    </row>
    <row r="274" spans="1:10" ht="21" customHeight="1">
      <c r="A274" s="9"/>
      <c r="B274" s="9"/>
      <c r="C274" s="38"/>
      <c r="D274" s="80"/>
      <c r="E274" s="82">
        <v>4184</v>
      </c>
      <c r="F274" s="73"/>
      <c r="G274" s="20" t="s">
        <v>85</v>
      </c>
      <c r="H274" s="105">
        <v>200</v>
      </c>
      <c r="I274" s="105">
        <v>166.9</v>
      </c>
      <c r="J274" s="116">
        <f t="shared" si="6"/>
        <v>83.45</v>
      </c>
    </row>
    <row r="275" spans="1:10" ht="18.75">
      <c r="A275" s="9"/>
      <c r="B275" s="9"/>
      <c r="C275" s="38">
        <v>44</v>
      </c>
      <c r="D275" s="84"/>
      <c r="E275" s="94"/>
      <c r="F275" s="70"/>
      <c r="G275" s="18" t="s">
        <v>20</v>
      </c>
      <c r="H275" s="106">
        <f>H276</f>
        <v>509700</v>
      </c>
      <c r="I275" s="106">
        <f>I276</f>
        <v>112365.98</v>
      </c>
      <c r="J275" s="120">
        <f t="shared" si="6"/>
        <v>22.045513046890328</v>
      </c>
    </row>
    <row r="276" spans="1:10" ht="18.75">
      <c r="A276" s="9"/>
      <c r="B276" s="9"/>
      <c r="C276" s="38"/>
      <c r="D276" s="84">
        <v>441</v>
      </c>
      <c r="E276" s="94"/>
      <c r="F276" s="70"/>
      <c r="G276" s="19" t="s">
        <v>20</v>
      </c>
      <c r="H276" s="107">
        <f>SUM(H277:H279)</f>
        <v>509700</v>
      </c>
      <c r="I276" s="107">
        <f>SUM(I277:I279)</f>
        <v>112365.98</v>
      </c>
      <c r="J276" s="118">
        <f t="shared" si="6"/>
        <v>22.045513046890328</v>
      </c>
    </row>
    <row r="277" spans="1:10" ht="18.75" customHeight="1">
      <c r="A277" s="9"/>
      <c r="B277" s="9"/>
      <c r="C277" s="38"/>
      <c r="D277" s="80"/>
      <c r="E277" s="82">
        <v>4412</v>
      </c>
      <c r="F277" s="73"/>
      <c r="G277" s="20" t="s">
        <v>222</v>
      </c>
      <c r="H277" s="105">
        <v>500500</v>
      </c>
      <c r="I277" s="105">
        <v>106188.22</v>
      </c>
      <c r="J277" s="116">
        <f t="shared" si="6"/>
        <v>21.216427572427573</v>
      </c>
    </row>
    <row r="278" spans="1:10" ht="20.25" customHeight="1">
      <c r="A278" s="9"/>
      <c r="B278" s="9"/>
      <c r="C278" s="38"/>
      <c r="D278" s="80"/>
      <c r="E278" s="82">
        <v>4415</v>
      </c>
      <c r="F278" s="73"/>
      <c r="G278" s="20" t="s">
        <v>167</v>
      </c>
      <c r="H278" s="105">
        <v>200</v>
      </c>
      <c r="I278" s="105">
        <v>0</v>
      </c>
      <c r="J278" s="116">
        <f t="shared" si="6"/>
        <v>0</v>
      </c>
    </row>
    <row r="279" spans="1:10" ht="18.75" customHeight="1">
      <c r="A279" s="9"/>
      <c r="B279" s="9"/>
      <c r="C279" s="38"/>
      <c r="D279" s="80"/>
      <c r="E279" s="82">
        <v>4416</v>
      </c>
      <c r="F279" s="73"/>
      <c r="G279" s="20" t="s">
        <v>197</v>
      </c>
      <c r="H279" s="105">
        <v>9000</v>
      </c>
      <c r="I279" s="105">
        <v>6177.76</v>
      </c>
      <c r="J279" s="116">
        <f t="shared" si="6"/>
        <v>68.64177777777778</v>
      </c>
    </row>
    <row r="280" spans="1:10" ht="18.75">
      <c r="A280" s="9"/>
      <c r="B280" s="9"/>
      <c r="C280" s="38">
        <v>46</v>
      </c>
      <c r="D280" s="80"/>
      <c r="E280" s="82"/>
      <c r="F280" s="73"/>
      <c r="G280" s="46" t="s">
        <v>78</v>
      </c>
      <c r="H280" s="107">
        <f>H281</f>
        <v>0</v>
      </c>
      <c r="I280" s="107">
        <f>I281</f>
        <v>0</v>
      </c>
      <c r="J280" s="118">
        <v>0</v>
      </c>
    </row>
    <row r="281" spans="1:10" ht="18.75">
      <c r="A281" s="9"/>
      <c r="B281" s="9"/>
      <c r="C281" s="38"/>
      <c r="D281" s="85">
        <v>463</v>
      </c>
      <c r="E281" s="82"/>
      <c r="F281" s="73"/>
      <c r="G281" s="41" t="s">
        <v>24</v>
      </c>
      <c r="H281" s="106">
        <f>SUM(H282:H282)</f>
        <v>0</v>
      </c>
      <c r="I281" s="106">
        <f>SUM(I282:I282)</f>
        <v>0</v>
      </c>
      <c r="J281" s="120">
        <v>0</v>
      </c>
    </row>
    <row r="282" spans="1:10" ht="23.25" customHeight="1">
      <c r="A282" s="9"/>
      <c r="B282" s="9"/>
      <c r="C282" s="38"/>
      <c r="D282" s="80"/>
      <c r="E282" s="82">
        <v>4631</v>
      </c>
      <c r="F282" s="73"/>
      <c r="G282" s="33" t="s">
        <v>133</v>
      </c>
      <c r="H282" s="105">
        <v>0</v>
      </c>
      <c r="I282" s="105">
        <v>0</v>
      </c>
      <c r="J282" s="116">
        <v>0</v>
      </c>
    </row>
    <row r="283" spans="1:10" ht="18.75">
      <c r="A283" s="9"/>
      <c r="B283" s="9"/>
      <c r="C283" s="38"/>
      <c r="D283" s="80"/>
      <c r="E283" s="82"/>
      <c r="F283" s="73"/>
      <c r="G283" s="19" t="s">
        <v>37</v>
      </c>
      <c r="H283" s="107">
        <f>H245+H275+H280</f>
        <v>720700</v>
      </c>
      <c r="I283" s="107">
        <f>I245+I275+I280</f>
        <v>330387.82999999996</v>
      </c>
      <c r="J283" s="118">
        <f t="shared" si="6"/>
        <v>45.8426293880949</v>
      </c>
    </row>
    <row r="284" spans="1:10" ht="18.75">
      <c r="A284" s="14" t="s">
        <v>57</v>
      </c>
      <c r="B284" s="14" t="s">
        <v>33</v>
      </c>
      <c r="C284" s="61"/>
      <c r="D284" s="80"/>
      <c r="E284" s="81"/>
      <c r="F284" s="71"/>
      <c r="G284" s="15" t="s">
        <v>64</v>
      </c>
      <c r="H284" s="105"/>
      <c r="I284" s="105"/>
      <c r="J284" s="116"/>
    </row>
    <row r="285" spans="1:10" ht="18.75">
      <c r="A285" s="16"/>
      <c r="B285" s="16"/>
      <c r="C285" s="38">
        <v>41</v>
      </c>
      <c r="D285" s="80"/>
      <c r="E285" s="81"/>
      <c r="F285" s="72"/>
      <c r="G285" s="18" t="s">
        <v>0</v>
      </c>
      <c r="H285" s="106">
        <f>H286+H292+H296+H309</f>
        <v>112200</v>
      </c>
      <c r="I285" s="106">
        <f>I286+I292+I296+I309</f>
        <v>109836.01000000001</v>
      </c>
      <c r="J285" s="120">
        <f t="shared" si="6"/>
        <v>97.89305704099822</v>
      </c>
    </row>
    <row r="286" spans="1:10" ht="21" customHeight="1">
      <c r="A286" s="14"/>
      <c r="B286" s="14"/>
      <c r="C286" s="61"/>
      <c r="D286" s="87">
        <v>411</v>
      </c>
      <c r="E286" s="88"/>
      <c r="F286" s="70"/>
      <c r="G286" s="19" t="s">
        <v>1</v>
      </c>
      <c r="H286" s="107">
        <f>SUM(H287:H291)</f>
        <v>44940</v>
      </c>
      <c r="I286" s="107">
        <f>SUM(I287:I291)</f>
        <v>45550.48000000001</v>
      </c>
      <c r="J286" s="118">
        <f t="shared" si="6"/>
        <v>101.3584334668447</v>
      </c>
    </row>
    <row r="287" spans="1:10" ht="18.75">
      <c r="A287" s="16"/>
      <c r="B287" s="16"/>
      <c r="C287" s="38"/>
      <c r="D287" s="85"/>
      <c r="E287" s="82">
        <v>4111</v>
      </c>
      <c r="F287" s="73"/>
      <c r="G287" s="20" t="s">
        <v>2</v>
      </c>
      <c r="H287" s="105">
        <v>39500</v>
      </c>
      <c r="I287" s="105">
        <v>40155</v>
      </c>
      <c r="J287" s="116">
        <f t="shared" si="6"/>
        <v>101.65822784810126</v>
      </c>
    </row>
    <row r="288" spans="1:10" ht="18.75">
      <c r="A288" s="17"/>
      <c r="B288" s="17"/>
      <c r="C288" s="38"/>
      <c r="D288" s="80"/>
      <c r="E288" s="82">
        <v>4112</v>
      </c>
      <c r="F288" s="73"/>
      <c r="G288" s="20" t="s">
        <v>3</v>
      </c>
      <c r="H288" s="105">
        <v>1100</v>
      </c>
      <c r="I288" s="105">
        <v>1090.72</v>
      </c>
      <c r="J288" s="116">
        <f t="shared" si="6"/>
        <v>99.15636363636364</v>
      </c>
    </row>
    <row r="289" spans="1:10" ht="18.75" customHeight="1">
      <c r="A289" s="13"/>
      <c r="B289" s="13"/>
      <c r="C289" s="38"/>
      <c r="D289" s="80"/>
      <c r="E289" s="82">
        <v>4113</v>
      </c>
      <c r="F289" s="73"/>
      <c r="G289" s="20" t="s">
        <v>4</v>
      </c>
      <c r="H289" s="105">
        <v>2930</v>
      </c>
      <c r="I289" s="105">
        <v>2904.41</v>
      </c>
      <c r="J289" s="116">
        <f t="shared" si="6"/>
        <v>99.12662116040956</v>
      </c>
    </row>
    <row r="290" spans="1:10" ht="21" customHeight="1">
      <c r="A290" s="9"/>
      <c r="B290" s="9"/>
      <c r="C290" s="38"/>
      <c r="D290" s="80"/>
      <c r="E290" s="82">
        <v>4114</v>
      </c>
      <c r="F290" s="73"/>
      <c r="G290" s="20" t="s">
        <v>5</v>
      </c>
      <c r="H290" s="105">
        <v>1260</v>
      </c>
      <c r="I290" s="105">
        <v>1258.66</v>
      </c>
      <c r="J290" s="116">
        <f t="shared" si="6"/>
        <v>99.8936507936508</v>
      </c>
    </row>
    <row r="291" spans="1:10" ht="18.75">
      <c r="A291" s="9"/>
      <c r="B291" s="9"/>
      <c r="C291" s="38"/>
      <c r="D291" s="80"/>
      <c r="E291" s="82">
        <v>4115</v>
      </c>
      <c r="F291" s="73"/>
      <c r="G291" s="20" t="s">
        <v>6</v>
      </c>
      <c r="H291" s="105">
        <v>150</v>
      </c>
      <c r="I291" s="105">
        <v>141.69</v>
      </c>
      <c r="J291" s="116">
        <f t="shared" si="6"/>
        <v>94.46</v>
      </c>
    </row>
    <row r="292" spans="1:10" ht="18.75">
      <c r="A292" s="9"/>
      <c r="B292" s="9"/>
      <c r="C292" s="38"/>
      <c r="D292" s="80">
        <v>412</v>
      </c>
      <c r="E292" s="82"/>
      <c r="F292" s="70"/>
      <c r="G292" s="19" t="s">
        <v>7</v>
      </c>
      <c r="H292" s="107">
        <f>SUM(H293:H295)</f>
        <v>4550</v>
      </c>
      <c r="I292" s="107">
        <f>SUM(I293:I295)</f>
        <v>4534.4</v>
      </c>
      <c r="J292" s="118">
        <f t="shared" si="6"/>
        <v>99.65714285714284</v>
      </c>
    </row>
    <row r="293" spans="1:10" ht="21" customHeight="1">
      <c r="A293" s="9"/>
      <c r="B293" s="9"/>
      <c r="C293" s="38"/>
      <c r="D293" s="80"/>
      <c r="E293" s="82">
        <v>4123</v>
      </c>
      <c r="F293" s="73"/>
      <c r="G293" s="20" t="s">
        <v>8</v>
      </c>
      <c r="H293" s="105">
        <v>800</v>
      </c>
      <c r="I293" s="105">
        <v>770</v>
      </c>
      <c r="J293" s="116">
        <f t="shared" si="6"/>
        <v>96.25</v>
      </c>
    </row>
    <row r="294" spans="1:10" ht="18.75">
      <c r="A294" s="9"/>
      <c r="B294" s="9"/>
      <c r="C294" s="38"/>
      <c r="D294" s="80"/>
      <c r="E294" s="82">
        <v>4125</v>
      </c>
      <c r="F294" s="73"/>
      <c r="G294" s="20" t="s">
        <v>9</v>
      </c>
      <c r="H294" s="105">
        <v>3100</v>
      </c>
      <c r="I294" s="105">
        <v>3114.4</v>
      </c>
      <c r="J294" s="116">
        <f t="shared" si="6"/>
        <v>100.46451612903226</v>
      </c>
    </row>
    <row r="295" spans="1:10" ht="16.5" customHeight="1">
      <c r="A295" s="13"/>
      <c r="B295" s="13"/>
      <c r="C295" s="38"/>
      <c r="D295" s="80"/>
      <c r="E295" s="82">
        <v>4129</v>
      </c>
      <c r="F295" s="73"/>
      <c r="G295" s="20" t="s">
        <v>10</v>
      </c>
      <c r="H295" s="105">
        <v>650</v>
      </c>
      <c r="I295" s="105">
        <v>650</v>
      </c>
      <c r="J295" s="116">
        <f t="shared" si="6"/>
        <v>100</v>
      </c>
    </row>
    <row r="296" spans="1:10" ht="18.75">
      <c r="A296" s="9"/>
      <c r="B296" s="9"/>
      <c r="C296" s="38"/>
      <c r="D296" s="80">
        <v>413</v>
      </c>
      <c r="E296" s="82"/>
      <c r="F296" s="73"/>
      <c r="G296" s="19" t="s">
        <v>11</v>
      </c>
      <c r="H296" s="107">
        <f>H297+H301+H302+H303</f>
        <v>62410</v>
      </c>
      <c r="I296" s="107">
        <f>I297+I301+I302+I303</f>
        <v>59484.130000000005</v>
      </c>
      <c r="J296" s="118">
        <f t="shared" si="6"/>
        <v>95.31185707418683</v>
      </c>
    </row>
    <row r="297" spans="1:10" ht="18.75">
      <c r="A297" s="9"/>
      <c r="B297" s="9"/>
      <c r="C297" s="38"/>
      <c r="D297" s="80"/>
      <c r="E297" s="86">
        <v>4131</v>
      </c>
      <c r="F297" s="73"/>
      <c r="G297" s="21" t="s">
        <v>12</v>
      </c>
      <c r="H297" s="59">
        <f>SUM(H298:H300)</f>
        <v>1600</v>
      </c>
      <c r="I297" s="59">
        <f>SUM(I298:I300)</f>
        <v>1595.7800000000002</v>
      </c>
      <c r="J297" s="110">
        <f t="shared" si="6"/>
        <v>99.73625000000001</v>
      </c>
    </row>
    <row r="298" spans="1:10" ht="21.75" customHeight="1">
      <c r="A298" s="9"/>
      <c r="B298" s="9"/>
      <c r="C298" s="38"/>
      <c r="D298" s="80"/>
      <c r="E298" s="82"/>
      <c r="F298" s="73" t="s">
        <v>86</v>
      </c>
      <c r="G298" s="20" t="s">
        <v>87</v>
      </c>
      <c r="H298" s="105">
        <v>800</v>
      </c>
      <c r="I298" s="105">
        <v>806.95</v>
      </c>
      <c r="J298" s="116">
        <f t="shared" si="6"/>
        <v>100.86874999999999</v>
      </c>
    </row>
    <row r="299" spans="1:10" ht="19.5" customHeight="1">
      <c r="A299" s="9"/>
      <c r="B299" s="9"/>
      <c r="C299" s="38"/>
      <c r="D299" s="80"/>
      <c r="E299" s="82"/>
      <c r="F299" s="73" t="s">
        <v>88</v>
      </c>
      <c r="G299" s="20" t="s">
        <v>107</v>
      </c>
      <c r="H299" s="105">
        <v>500</v>
      </c>
      <c r="I299" s="105">
        <v>487.93</v>
      </c>
      <c r="J299" s="116">
        <f t="shared" si="6"/>
        <v>97.58600000000001</v>
      </c>
    </row>
    <row r="300" spans="1:10" ht="18.75">
      <c r="A300" s="9"/>
      <c r="B300" s="9"/>
      <c r="C300" s="38"/>
      <c r="D300" s="80"/>
      <c r="E300" s="82"/>
      <c r="F300" s="73" t="s">
        <v>90</v>
      </c>
      <c r="G300" s="20" t="s">
        <v>91</v>
      </c>
      <c r="H300" s="105">
        <v>300</v>
      </c>
      <c r="I300" s="105">
        <v>300.9</v>
      </c>
      <c r="J300" s="116">
        <f t="shared" si="6"/>
        <v>100.29999999999998</v>
      </c>
    </row>
    <row r="301" spans="1:10" ht="20.25" customHeight="1">
      <c r="A301" s="9"/>
      <c r="B301" s="9"/>
      <c r="C301" s="38"/>
      <c r="D301" s="80"/>
      <c r="E301" s="82">
        <v>4132</v>
      </c>
      <c r="F301" s="73"/>
      <c r="G301" s="20" t="s">
        <v>34</v>
      </c>
      <c r="H301" s="105">
        <v>1850</v>
      </c>
      <c r="I301" s="105">
        <v>3004</v>
      </c>
      <c r="J301" s="116">
        <f t="shared" si="6"/>
        <v>162.3783783783784</v>
      </c>
    </row>
    <row r="302" spans="1:10" ht="19.5" customHeight="1">
      <c r="A302" s="9"/>
      <c r="B302" s="9"/>
      <c r="C302" s="38"/>
      <c r="D302" s="80"/>
      <c r="E302" s="82">
        <v>4135</v>
      </c>
      <c r="F302" s="73"/>
      <c r="G302" s="20" t="s">
        <v>82</v>
      </c>
      <c r="H302" s="105">
        <v>2650</v>
      </c>
      <c r="I302" s="105">
        <v>2704.33</v>
      </c>
      <c r="J302" s="116">
        <f t="shared" si="6"/>
        <v>102.0501886792453</v>
      </c>
    </row>
    <row r="303" spans="1:10" ht="19.5" customHeight="1">
      <c r="A303" s="13"/>
      <c r="B303" s="13"/>
      <c r="C303" s="38"/>
      <c r="D303" s="80"/>
      <c r="E303" s="86">
        <v>4139</v>
      </c>
      <c r="F303" s="73"/>
      <c r="G303" s="21" t="s">
        <v>97</v>
      </c>
      <c r="H303" s="59">
        <f>SUM(H304:H308)</f>
        <v>56310</v>
      </c>
      <c r="I303" s="59">
        <f>SUM(I304:I308)</f>
        <v>52180.020000000004</v>
      </c>
      <c r="J303" s="110">
        <f t="shared" si="6"/>
        <v>92.6656366542355</v>
      </c>
    </row>
    <row r="304" spans="1:10" ht="18" customHeight="1">
      <c r="A304" s="9"/>
      <c r="B304" s="9"/>
      <c r="C304" s="38"/>
      <c r="D304" s="80"/>
      <c r="E304" s="82"/>
      <c r="F304" s="73" t="s">
        <v>93</v>
      </c>
      <c r="G304" s="20" t="s">
        <v>94</v>
      </c>
      <c r="H304" s="105">
        <v>0</v>
      </c>
      <c r="I304" s="105">
        <v>0</v>
      </c>
      <c r="J304" s="116">
        <v>0</v>
      </c>
    </row>
    <row r="305" spans="1:10" ht="21" customHeight="1">
      <c r="A305" s="9"/>
      <c r="B305" s="9"/>
      <c r="C305" s="38"/>
      <c r="D305" s="80"/>
      <c r="E305" s="82"/>
      <c r="F305" s="73" t="s">
        <v>115</v>
      </c>
      <c r="G305" s="20" t="s">
        <v>223</v>
      </c>
      <c r="H305" s="105">
        <v>7910</v>
      </c>
      <c r="I305" s="105">
        <v>7908.76</v>
      </c>
      <c r="J305" s="116">
        <f t="shared" si="6"/>
        <v>99.98432364096081</v>
      </c>
    </row>
    <row r="306" spans="1:10" ht="18" customHeight="1">
      <c r="A306" s="9"/>
      <c r="B306" s="9"/>
      <c r="C306" s="38"/>
      <c r="D306" s="80"/>
      <c r="E306" s="82"/>
      <c r="F306" s="73" t="s">
        <v>108</v>
      </c>
      <c r="G306" s="20" t="s">
        <v>224</v>
      </c>
      <c r="H306" s="105">
        <v>13000</v>
      </c>
      <c r="I306" s="105">
        <v>13062.18</v>
      </c>
      <c r="J306" s="116">
        <f t="shared" si="6"/>
        <v>100.4783076923077</v>
      </c>
    </row>
    <row r="307" spans="1:10" ht="18" customHeight="1">
      <c r="A307" s="9"/>
      <c r="B307" s="9"/>
      <c r="C307" s="38"/>
      <c r="D307" s="80"/>
      <c r="E307" s="82"/>
      <c r="F307" s="73" t="s">
        <v>100</v>
      </c>
      <c r="G307" s="20" t="s">
        <v>198</v>
      </c>
      <c r="H307" s="105">
        <v>21000</v>
      </c>
      <c r="I307" s="105">
        <v>17169.58</v>
      </c>
      <c r="J307" s="116">
        <f t="shared" si="6"/>
        <v>81.75990476190476</v>
      </c>
    </row>
    <row r="308" spans="1:10" ht="22.5" customHeight="1">
      <c r="A308" s="9"/>
      <c r="B308" s="9"/>
      <c r="C308" s="38"/>
      <c r="D308" s="80"/>
      <c r="E308" s="82"/>
      <c r="F308" s="73" t="s">
        <v>100</v>
      </c>
      <c r="G308" s="20" t="s">
        <v>172</v>
      </c>
      <c r="H308" s="105">
        <v>14400</v>
      </c>
      <c r="I308" s="105">
        <v>14039.5</v>
      </c>
      <c r="J308" s="116">
        <f t="shared" si="6"/>
        <v>97.49652777777777</v>
      </c>
    </row>
    <row r="309" spans="1:10" ht="16.5" customHeight="1">
      <c r="A309" s="9"/>
      <c r="B309" s="9"/>
      <c r="C309" s="38"/>
      <c r="D309" s="80">
        <v>418</v>
      </c>
      <c r="E309" s="82"/>
      <c r="F309" s="73"/>
      <c r="G309" s="19" t="s">
        <v>17</v>
      </c>
      <c r="H309" s="107">
        <f>H310</f>
        <v>300</v>
      </c>
      <c r="I309" s="107">
        <f>I310</f>
        <v>267</v>
      </c>
      <c r="J309" s="118">
        <f t="shared" si="6"/>
        <v>89</v>
      </c>
    </row>
    <row r="310" spans="1:10" ht="16.5" customHeight="1">
      <c r="A310" s="9"/>
      <c r="B310" s="9"/>
      <c r="C310" s="38"/>
      <c r="D310" s="80"/>
      <c r="E310" s="82">
        <v>4184</v>
      </c>
      <c r="F310" s="73"/>
      <c r="G310" s="20" t="s">
        <v>17</v>
      </c>
      <c r="H310" s="105">
        <v>300</v>
      </c>
      <c r="I310" s="105">
        <v>267</v>
      </c>
      <c r="J310" s="116">
        <f t="shared" si="6"/>
        <v>89</v>
      </c>
    </row>
    <row r="311" spans="1:10" ht="18.75">
      <c r="A311" s="9"/>
      <c r="B311" s="9"/>
      <c r="C311" s="38">
        <v>44</v>
      </c>
      <c r="D311" s="80"/>
      <c r="E311" s="82"/>
      <c r="F311" s="70"/>
      <c r="G311" s="18" t="s">
        <v>20</v>
      </c>
      <c r="H311" s="106">
        <f>H312</f>
        <v>3000</v>
      </c>
      <c r="I311" s="106">
        <f>I312</f>
        <v>3144.8</v>
      </c>
      <c r="J311" s="120">
        <f t="shared" si="6"/>
        <v>104.82666666666667</v>
      </c>
    </row>
    <row r="312" spans="1:10" ht="18.75">
      <c r="A312" s="9"/>
      <c r="B312" s="9"/>
      <c r="C312" s="38"/>
      <c r="D312" s="80">
        <v>441</v>
      </c>
      <c r="E312" s="82"/>
      <c r="F312" s="70"/>
      <c r="G312" s="19" t="s">
        <v>20</v>
      </c>
      <c r="H312" s="107">
        <f>H313</f>
        <v>3000</v>
      </c>
      <c r="I312" s="107">
        <f>I313</f>
        <v>3144.8</v>
      </c>
      <c r="J312" s="118">
        <f t="shared" si="6"/>
        <v>104.82666666666667</v>
      </c>
    </row>
    <row r="313" spans="1:10" ht="19.5" customHeight="1">
      <c r="A313" s="9"/>
      <c r="B313" s="9"/>
      <c r="C313" s="38"/>
      <c r="D313" s="80"/>
      <c r="E313" s="82">
        <v>4415</v>
      </c>
      <c r="F313" s="70"/>
      <c r="G313" s="20" t="s">
        <v>21</v>
      </c>
      <c r="H313" s="105">
        <v>3000</v>
      </c>
      <c r="I313" s="105">
        <v>3144.8</v>
      </c>
      <c r="J313" s="116">
        <f t="shared" si="6"/>
        <v>104.82666666666667</v>
      </c>
    </row>
    <row r="314" spans="1:10" ht="18.75" customHeight="1">
      <c r="A314" s="17"/>
      <c r="B314" s="17"/>
      <c r="C314" s="38"/>
      <c r="D314" s="80"/>
      <c r="E314" s="82"/>
      <c r="F314" s="73"/>
      <c r="G314" s="19" t="s">
        <v>37</v>
      </c>
      <c r="H314" s="107">
        <f>H285+H311</f>
        <v>115200</v>
      </c>
      <c r="I314" s="107">
        <f>I285+I311</f>
        <v>112980.81000000001</v>
      </c>
      <c r="J314" s="118">
        <f t="shared" si="6"/>
        <v>98.07361979166667</v>
      </c>
    </row>
    <row r="315" spans="1:10" ht="20.25" customHeight="1">
      <c r="A315" s="17"/>
      <c r="B315" s="17"/>
      <c r="C315" s="38"/>
      <c r="D315" s="80"/>
      <c r="E315" s="82"/>
      <c r="F315" s="73"/>
      <c r="G315" s="19"/>
      <c r="H315" s="105"/>
      <c r="I315" s="105"/>
      <c r="J315" s="116"/>
    </row>
    <row r="316" spans="1:10" ht="18" customHeight="1">
      <c r="A316" s="14" t="s">
        <v>41</v>
      </c>
      <c r="B316" s="14" t="s">
        <v>33</v>
      </c>
      <c r="C316" s="61"/>
      <c r="D316" s="80"/>
      <c r="E316" s="81"/>
      <c r="F316" s="71"/>
      <c r="G316" s="15" t="s">
        <v>65</v>
      </c>
      <c r="H316" s="105"/>
      <c r="I316" s="105"/>
      <c r="J316" s="116"/>
    </row>
    <row r="317" spans="1:10" ht="18.75">
      <c r="A317" s="16"/>
      <c r="B317" s="16"/>
      <c r="C317" s="38">
        <v>41</v>
      </c>
      <c r="D317" s="80"/>
      <c r="E317" s="81"/>
      <c r="F317" s="72"/>
      <c r="G317" s="18" t="s">
        <v>0</v>
      </c>
      <c r="H317" s="106">
        <f>H318+H324+H328+H346+H350</f>
        <v>218000</v>
      </c>
      <c r="I317" s="106">
        <f>I318+I324+I328+I346+I350</f>
        <v>228296.8</v>
      </c>
      <c r="J317" s="120">
        <f t="shared" si="6"/>
        <v>104.72330275229358</v>
      </c>
    </row>
    <row r="318" spans="1:10" ht="21" customHeight="1">
      <c r="A318" s="14"/>
      <c r="B318" s="14"/>
      <c r="C318" s="61"/>
      <c r="D318" s="87">
        <v>411</v>
      </c>
      <c r="E318" s="88"/>
      <c r="F318" s="70"/>
      <c r="G318" s="19" t="s">
        <v>1</v>
      </c>
      <c r="H318" s="107">
        <f>SUM(H319:H323)</f>
        <v>67450</v>
      </c>
      <c r="I318" s="107">
        <f>SUM(I319:I323)</f>
        <v>69536.37999999999</v>
      </c>
      <c r="J318" s="118">
        <f t="shared" si="6"/>
        <v>103.09322461082282</v>
      </c>
    </row>
    <row r="319" spans="1:10" ht="18.75" customHeight="1">
      <c r="A319" s="16"/>
      <c r="B319" s="16"/>
      <c r="C319" s="38"/>
      <c r="D319" s="85"/>
      <c r="E319" s="82">
        <v>4111</v>
      </c>
      <c r="F319" s="73"/>
      <c r="G319" s="20" t="s">
        <v>2</v>
      </c>
      <c r="H319" s="105">
        <v>67000</v>
      </c>
      <c r="I319" s="105">
        <v>67588.46</v>
      </c>
      <c r="J319" s="116">
        <f t="shared" si="6"/>
        <v>100.8782985074627</v>
      </c>
    </row>
    <row r="320" spans="1:10" ht="18.75">
      <c r="A320" s="17"/>
      <c r="B320" s="17"/>
      <c r="C320" s="38"/>
      <c r="D320" s="80"/>
      <c r="E320" s="82">
        <v>4112</v>
      </c>
      <c r="F320" s="73"/>
      <c r="G320" s="20" t="s">
        <v>3</v>
      </c>
      <c r="H320" s="105">
        <v>100</v>
      </c>
      <c r="I320" s="105">
        <v>395.43</v>
      </c>
      <c r="J320" s="116">
        <f t="shared" si="6"/>
        <v>395.43</v>
      </c>
    </row>
    <row r="321" spans="1:10" ht="16.5" customHeight="1">
      <c r="A321" s="13"/>
      <c r="B321" s="13"/>
      <c r="C321" s="38"/>
      <c r="D321" s="80"/>
      <c r="E321" s="82">
        <v>4113</v>
      </c>
      <c r="F321" s="73"/>
      <c r="G321" s="20" t="s">
        <v>4</v>
      </c>
      <c r="H321" s="105">
        <v>200</v>
      </c>
      <c r="I321" s="105">
        <v>1054.52</v>
      </c>
      <c r="J321" s="116">
        <f t="shared" si="6"/>
        <v>527.26</v>
      </c>
    </row>
    <row r="322" spans="1:10" ht="21" customHeight="1">
      <c r="A322" s="9"/>
      <c r="B322" s="9"/>
      <c r="C322" s="38"/>
      <c r="D322" s="80"/>
      <c r="E322" s="82">
        <v>4114</v>
      </c>
      <c r="F322" s="73"/>
      <c r="G322" s="20" t="s">
        <v>154</v>
      </c>
      <c r="H322" s="105">
        <v>100</v>
      </c>
      <c r="I322" s="105">
        <v>446.54</v>
      </c>
      <c r="J322" s="116">
        <f t="shared" si="6"/>
        <v>446.53999999999996</v>
      </c>
    </row>
    <row r="323" spans="1:10" ht="18.75">
      <c r="A323" s="9"/>
      <c r="B323" s="9"/>
      <c r="C323" s="38"/>
      <c r="D323" s="80"/>
      <c r="E323" s="82">
        <v>4115</v>
      </c>
      <c r="F323" s="73"/>
      <c r="G323" s="20" t="s">
        <v>6</v>
      </c>
      <c r="H323" s="105">
        <v>50</v>
      </c>
      <c r="I323" s="105">
        <v>51.43</v>
      </c>
      <c r="J323" s="116">
        <f t="shared" si="6"/>
        <v>102.86</v>
      </c>
    </row>
    <row r="324" spans="1:10" s="54" customFormat="1" ht="18.75">
      <c r="A324" s="53"/>
      <c r="B324" s="53"/>
      <c r="C324" s="38"/>
      <c r="D324" s="85">
        <v>412</v>
      </c>
      <c r="E324" s="85"/>
      <c r="F324" s="72"/>
      <c r="G324" s="46" t="s">
        <v>7</v>
      </c>
      <c r="H324" s="107">
        <f>SUM(H325:H327)</f>
        <v>9150</v>
      </c>
      <c r="I324" s="107">
        <f>SUM(I325:I327)</f>
        <v>8976.720000000001</v>
      </c>
      <c r="J324" s="118">
        <f t="shared" si="6"/>
        <v>98.10622950819673</v>
      </c>
    </row>
    <row r="325" spans="1:10" ht="18.75">
      <c r="A325" s="9"/>
      <c r="B325" s="9"/>
      <c r="C325" s="38"/>
      <c r="D325" s="80"/>
      <c r="E325" s="82">
        <v>4123</v>
      </c>
      <c r="F325" s="73"/>
      <c r="G325" s="20" t="s">
        <v>8</v>
      </c>
      <c r="H325" s="105">
        <v>1650</v>
      </c>
      <c r="I325" s="105">
        <v>1650</v>
      </c>
      <c r="J325" s="116">
        <f t="shared" si="6"/>
        <v>100</v>
      </c>
    </row>
    <row r="326" spans="1:10" ht="18.75">
      <c r="A326" s="9"/>
      <c r="B326" s="9"/>
      <c r="C326" s="38"/>
      <c r="D326" s="80"/>
      <c r="E326" s="82">
        <v>4125</v>
      </c>
      <c r="F326" s="73"/>
      <c r="G326" s="20" t="s">
        <v>9</v>
      </c>
      <c r="H326" s="105">
        <v>5650</v>
      </c>
      <c r="I326" s="105">
        <v>5484.3</v>
      </c>
      <c r="J326" s="116">
        <f t="shared" si="6"/>
        <v>97.06725663716814</v>
      </c>
    </row>
    <row r="327" spans="1:10" ht="18.75">
      <c r="A327" s="13"/>
      <c r="B327" s="13"/>
      <c r="C327" s="38"/>
      <c r="D327" s="80"/>
      <c r="E327" s="82">
        <v>4129</v>
      </c>
      <c r="F327" s="73"/>
      <c r="G327" s="20" t="s">
        <v>10</v>
      </c>
      <c r="H327" s="105">
        <v>1850</v>
      </c>
      <c r="I327" s="105">
        <v>1842.42</v>
      </c>
      <c r="J327" s="116">
        <f t="shared" si="6"/>
        <v>99.59027027027028</v>
      </c>
    </row>
    <row r="328" spans="1:10" s="55" customFormat="1" ht="20.25" customHeight="1">
      <c r="A328" s="40"/>
      <c r="B328" s="40"/>
      <c r="C328" s="38"/>
      <c r="D328" s="85">
        <v>413</v>
      </c>
      <c r="E328" s="86"/>
      <c r="F328" s="74"/>
      <c r="G328" s="41" t="s">
        <v>11</v>
      </c>
      <c r="H328" s="106">
        <f>H329+H334+H335+H336+H339+H340</f>
        <v>109500</v>
      </c>
      <c r="I328" s="106">
        <f>I329+I334+I335+I336+I339+I340</f>
        <v>116476.51000000001</v>
      </c>
      <c r="J328" s="120">
        <f t="shared" si="6"/>
        <v>106.37124200913244</v>
      </c>
    </row>
    <row r="329" spans="1:10" ht="17.25" customHeight="1">
      <c r="A329" s="9"/>
      <c r="B329" s="9"/>
      <c r="C329" s="38"/>
      <c r="D329" s="80"/>
      <c r="E329" s="86">
        <v>4131</v>
      </c>
      <c r="F329" s="73"/>
      <c r="G329" s="21" t="s">
        <v>12</v>
      </c>
      <c r="H329" s="59">
        <f>SUM(H330:H333)</f>
        <v>9750</v>
      </c>
      <c r="I329" s="59">
        <f>SUM(I330:I333)</f>
        <v>10509.18</v>
      </c>
      <c r="J329" s="110">
        <f aca="true" t="shared" si="7" ref="J329:J392">(I329/H329)*100</f>
        <v>107.78646153846154</v>
      </c>
    </row>
    <row r="330" spans="1:10" ht="21.75" customHeight="1">
      <c r="A330" s="9"/>
      <c r="B330" s="9"/>
      <c r="C330" s="38"/>
      <c r="D330" s="80"/>
      <c r="E330" s="82"/>
      <c r="F330" s="73" t="s">
        <v>86</v>
      </c>
      <c r="G330" s="20" t="s">
        <v>87</v>
      </c>
      <c r="H330" s="105">
        <v>800</v>
      </c>
      <c r="I330" s="105">
        <v>673.24</v>
      </c>
      <c r="J330" s="116">
        <f t="shared" si="7"/>
        <v>84.155</v>
      </c>
    </row>
    <row r="331" spans="1:10" ht="18.75">
      <c r="A331" s="9"/>
      <c r="B331" s="9"/>
      <c r="C331" s="38"/>
      <c r="D331" s="80"/>
      <c r="E331" s="82"/>
      <c r="F331" s="73" t="s">
        <v>109</v>
      </c>
      <c r="G331" s="20" t="s">
        <v>136</v>
      </c>
      <c r="H331" s="105">
        <v>1100</v>
      </c>
      <c r="I331" s="105">
        <v>1016</v>
      </c>
      <c r="J331" s="116">
        <f t="shared" si="7"/>
        <v>92.36363636363636</v>
      </c>
    </row>
    <row r="332" spans="1:10" ht="19.5" customHeight="1">
      <c r="A332" s="9"/>
      <c r="B332" s="9"/>
      <c r="C332" s="38"/>
      <c r="D332" s="80"/>
      <c r="E332" s="82"/>
      <c r="F332" s="73" t="s">
        <v>88</v>
      </c>
      <c r="G332" s="20" t="s">
        <v>173</v>
      </c>
      <c r="H332" s="105">
        <v>850</v>
      </c>
      <c r="I332" s="105">
        <v>811.84</v>
      </c>
      <c r="J332" s="116">
        <f t="shared" si="7"/>
        <v>95.51058823529412</v>
      </c>
    </row>
    <row r="333" spans="1:10" ht="18.75">
      <c r="A333" s="9"/>
      <c r="B333" s="9"/>
      <c r="C333" s="38"/>
      <c r="D333" s="80"/>
      <c r="E333" s="82"/>
      <c r="F333" s="73" t="s">
        <v>90</v>
      </c>
      <c r="G333" s="20" t="s">
        <v>166</v>
      </c>
      <c r="H333" s="105">
        <v>7000</v>
      </c>
      <c r="I333" s="105">
        <v>8008.1</v>
      </c>
      <c r="J333" s="116">
        <f t="shared" si="7"/>
        <v>114.40142857142858</v>
      </c>
    </row>
    <row r="334" spans="1:10" ht="20.25" customHeight="1">
      <c r="A334" s="9"/>
      <c r="B334" s="9"/>
      <c r="C334" s="38"/>
      <c r="D334" s="80"/>
      <c r="E334" s="82">
        <v>4132</v>
      </c>
      <c r="F334" s="73"/>
      <c r="G334" s="20" t="s">
        <v>174</v>
      </c>
      <c r="H334" s="105">
        <v>900</v>
      </c>
      <c r="I334" s="105">
        <v>810.5</v>
      </c>
      <c r="J334" s="116">
        <f t="shared" si="7"/>
        <v>90.05555555555556</v>
      </c>
    </row>
    <row r="335" spans="1:10" ht="18.75" customHeight="1">
      <c r="A335" s="9"/>
      <c r="B335" s="9"/>
      <c r="C335" s="38"/>
      <c r="D335" s="80"/>
      <c r="E335" s="82">
        <v>4133</v>
      </c>
      <c r="F335" s="73"/>
      <c r="G335" s="20" t="s">
        <v>225</v>
      </c>
      <c r="H335" s="105">
        <v>17000</v>
      </c>
      <c r="I335" s="105">
        <v>17005.43</v>
      </c>
      <c r="J335" s="116">
        <f t="shared" si="7"/>
        <v>100.03194117647058</v>
      </c>
    </row>
    <row r="336" spans="1:10" ht="18" customHeight="1">
      <c r="A336" s="9"/>
      <c r="B336" s="9"/>
      <c r="C336" s="38"/>
      <c r="D336" s="80"/>
      <c r="E336" s="86">
        <v>4134</v>
      </c>
      <c r="F336" s="73"/>
      <c r="G336" s="21" t="s">
        <v>111</v>
      </c>
      <c r="H336" s="59">
        <f>SUM(H337:H338)</f>
        <v>52000</v>
      </c>
      <c r="I336" s="59">
        <f>SUM(I337:I338)</f>
        <v>58713.3</v>
      </c>
      <c r="J336" s="110">
        <f t="shared" si="7"/>
        <v>112.9101923076923</v>
      </c>
    </row>
    <row r="337" spans="1:10" ht="19.5" customHeight="1">
      <c r="A337" s="9"/>
      <c r="B337" s="9"/>
      <c r="C337" s="38"/>
      <c r="D337" s="80"/>
      <c r="E337" s="82"/>
      <c r="F337" s="73" t="s">
        <v>105</v>
      </c>
      <c r="G337" s="20" t="s">
        <v>226</v>
      </c>
      <c r="H337" s="105">
        <v>16000</v>
      </c>
      <c r="I337" s="105">
        <v>22875.06</v>
      </c>
      <c r="J337" s="116">
        <f t="shared" si="7"/>
        <v>142.96912500000002</v>
      </c>
    </row>
    <row r="338" spans="1:10" ht="21" customHeight="1">
      <c r="A338" s="9"/>
      <c r="B338" s="9"/>
      <c r="C338" s="38"/>
      <c r="D338" s="80"/>
      <c r="E338" s="82"/>
      <c r="F338" s="73" t="s">
        <v>106</v>
      </c>
      <c r="G338" s="20" t="s">
        <v>227</v>
      </c>
      <c r="H338" s="105">
        <v>36000</v>
      </c>
      <c r="I338" s="105">
        <v>35838.24</v>
      </c>
      <c r="J338" s="116">
        <f t="shared" si="7"/>
        <v>99.55066666666667</v>
      </c>
    </row>
    <row r="339" spans="1:10" ht="18.75" customHeight="1">
      <c r="A339" s="13"/>
      <c r="B339" s="13"/>
      <c r="C339" s="38"/>
      <c r="D339" s="80"/>
      <c r="E339" s="82">
        <v>4135</v>
      </c>
      <c r="F339" s="73"/>
      <c r="G339" s="20" t="s">
        <v>82</v>
      </c>
      <c r="H339" s="105">
        <v>2100</v>
      </c>
      <c r="I339" s="105">
        <v>1817.03</v>
      </c>
      <c r="J339" s="116">
        <f t="shared" si="7"/>
        <v>86.5252380952381</v>
      </c>
    </row>
    <row r="340" spans="1:10" ht="18.75" customHeight="1">
      <c r="A340" s="13"/>
      <c r="B340" s="13"/>
      <c r="C340" s="38"/>
      <c r="D340" s="80"/>
      <c r="E340" s="86">
        <v>4139</v>
      </c>
      <c r="F340" s="73"/>
      <c r="G340" s="21" t="s">
        <v>97</v>
      </c>
      <c r="H340" s="59">
        <f>SUM(H341:H345)</f>
        <v>27750</v>
      </c>
      <c r="I340" s="59">
        <f>SUM(I341:I345)</f>
        <v>27621.07</v>
      </c>
      <c r="J340" s="110">
        <f t="shared" si="7"/>
        <v>99.53538738738739</v>
      </c>
    </row>
    <row r="341" spans="1:10" ht="21.75" customHeight="1">
      <c r="A341" s="9"/>
      <c r="B341" s="9"/>
      <c r="C341" s="38"/>
      <c r="D341" s="80"/>
      <c r="E341" s="82"/>
      <c r="F341" s="73" t="s">
        <v>93</v>
      </c>
      <c r="G341" s="20" t="s">
        <v>94</v>
      </c>
      <c r="H341" s="105">
        <v>250</v>
      </c>
      <c r="I341" s="105">
        <v>250</v>
      </c>
      <c r="J341" s="116">
        <f t="shared" si="7"/>
        <v>100</v>
      </c>
    </row>
    <row r="342" spans="1:10" ht="18.75" customHeight="1">
      <c r="A342" s="9"/>
      <c r="B342" s="9"/>
      <c r="C342" s="38"/>
      <c r="D342" s="80"/>
      <c r="E342" s="82"/>
      <c r="F342" s="73" t="s">
        <v>112</v>
      </c>
      <c r="G342" s="20" t="s">
        <v>228</v>
      </c>
      <c r="H342" s="105">
        <v>4350</v>
      </c>
      <c r="I342" s="105">
        <v>4399.2</v>
      </c>
      <c r="J342" s="116">
        <f t="shared" si="7"/>
        <v>101.13103448275862</v>
      </c>
    </row>
    <row r="343" spans="1:10" ht="21.75" customHeight="1">
      <c r="A343" s="9"/>
      <c r="B343" s="9"/>
      <c r="C343" s="38"/>
      <c r="D343" s="80"/>
      <c r="E343" s="82"/>
      <c r="F343" s="73" t="s">
        <v>112</v>
      </c>
      <c r="G343" s="20" t="s">
        <v>229</v>
      </c>
      <c r="H343" s="105">
        <v>3300</v>
      </c>
      <c r="I343" s="105">
        <v>3156.93</v>
      </c>
      <c r="J343" s="116">
        <f t="shared" si="7"/>
        <v>95.66454545454545</v>
      </c>
    </row>
    <row r="344" spans="1:10" ht="18" customHeight="1">
      <c r="A344" s="9"/>
      <c r="B344" s="9"/>
      <c r="C344" s="38"/>
      <c r="D344" s="80"/>
      <c r="E344" s="82"/>
      <c r="F344" s="73" t="s">
        <v>100</v>
      </c>
      <c r="G344" s="20" t="s">
        <v>230</v>
      </c>
      <c r="H344" s="105">
        <v>18500</v>
      </c>
      <c r="I344" s="105">
        <v>18484.94</v>
      </c>
      <c r="J344" s="116">
        <f t="shared" si="7"/>
        <v>99.9185945945946</v>
      </c>
    </row>
    <row r="345" spans="1:10" ht="52.5" customHeight="1">
      <c r="A345" s="9"/>
      <c r="B345" s="9"/>
      <c r="C345" s="38"/>
      <c r="D345" s="80"/>
      <c r="E345" s="82"/>
      <c r="F345" s="73" t="s">
        <v>100</v>
      </c>
      <c r="G345" s="20" t="s">
        <v>231</v>
      </c>
      <c r="H345" s="105">
        <v>1350</v>
      </c>
      <c r="I345" s="105">
        <v>1330</v>
      </c>
      <c r="J345" s="116">
        <f t="shared" si="7"/>
        <v>98.51851851851852</v>
      </c>
    </row>
    <row r="346" spans="1:10" ht="18.75">
      <c r="A346" s="13"/>
      <c r="B346" s="13"/>
      <c r="C346" s="38"/>
      <c r="D346" s="80">
        <v>414</v>
      </c>
      <c r="E346" s="82"/>
      <c r="F346" s="73"/>
      <c r="G346" s="19" t="s">
        <v>14</v>
      </c>
      <c r="H346" s="107">
        <f>SUM(H347:H349)</f>
        <v>25000</v>
      </c>
      <c r="I346" s="107">
        <f>SUM(I347:I349)</f>
        <v>26325.96</v>
      </c>
      <c r="J346" s="118">
        <f t="shared" si="7"/>
        <v>105.30384</v>
      </c>
    </row>
    <row r="347" spans="1:10" ht="16.5" customHeight="1">
      <c r="A347" s="9"/>
      <c r="B347" s="9"/>
      <c r="C347" s="38"/>
      <c r="D347" s="80"/>
      <c r="E347" s="82">
        <v>4142</v>
      </c>
      <c r="F347" s="73"/>
      <c r="G347" s="20" t="s">
        <v>232</v>
      </c>
      <c r="H347" s="105">
        <v>2000</v>
      </c>
      <c r="I347" s="105">
        <v>1672.35</v>
      </c>
      <c r="J347" s="116">
        <f t="shared" si="7"/>
        <v>83.6175</v>
      </c>
    </row>
    <row r="348" spans="1:10" ht="18" customHeight="1">
      <c r="A348" s="9"/>
      <c r="B348" s="9"/>
      <c r="C348" s="38"/>
      <c r="D348" s="80"/>
      <c r="E348" s="82">
        <v>4143</v>
      </c>
      <c r="F348" s="73"/>
      <c r="G348" s="20" t="s">
        <v>157</v>
      </c>
      <c r="H348" s="105">
        <v>11000</v>
      </c>
      <c r="I348" s="105">
        <v>12828.92</v>
      </c>
      <c r="J348" s="116">
        <f t="shared" si="7"/>
        <v>116.62654545454545</v>
      </c>
    </row>
    <row r="349" spans="1:10" ht="18.75">
      <c r="A349" s="9"/>
      <c r="B349" s="9"/>
      <c r="C349" s="38"/>
      <c r="D349" s="80"/>
      <c r="E349" s="82">
        <v>4143</v>
      </c>
      <c r="F349" s="73"/>
      <c r="G349" s="20" t="s">
        <v>59</v>
      </c>
      <c r="H349" s="105">
        <v>12000</v>
      </c>
      <c r="I349" s="105">
        <v>11824.69</v>
      </c>
      <c r="J349" s="116">
        <f t="shared" si="7"/>
        <v>98.53908333333334</v>
      </c>
    </row>
    <row r="350" spans="1:10" ht="18.75">
      <c r="A350" s="9"/>
      <c r="B350" s="9"/>
      <c r="C350" s="38"/>
      <c r="D350" s="80">
        <v>418</v>
      </c>
      <c r="E350" s="82"/>
      <c r="F350" s="73"/>
      <c r="G350" s="19" t="s">
        <v>17</v>
      </c>
      <c r="H350" s="107">
        <f>SUM(H351:H353)</f>
        <v>6900</v>
      </c>
      <c r="I350" s="107">
        <f>SUM(I351:I353)</f>
        <v>6981.23</v>
      </c>
      <c r="J350" s="118">
        <f t="shared" si="7"/>
        <v>101.17724637681158</v>
      </c>
    </row>
    <row r="351" spans="1:10" ht="21" customHeight="1">
      <c r="A351" s="9"/>
      <c r="B351" s="9"/>
      <c r="C351" s="38"/>
      <c r="D351" s="80"/>
      <c r="E351" s="82">
        <v>4184</v>
      </c>
      <c r="F351" s="73"/>
      <c r="G351" s="20" t="s">
        <v>233</v>
      </c>
      <c r="H351" s="105">
        <v>4600</v>
      </c>
      <c r="I351" s="105">
        <v>4681.23</v>
      </c>
      <c r="J351" s="116">
        <f t="shared" si="7"/>
        <v>101.76586956521739</v>
      </c>
    </row>
    <row r="352" spans="1:10" ht="18.75">
      <c r="A352" s="9"/>
      <c r="B352" s="9"/>
      <c r="C352" s="38"/>
      <c r="D352" s="80"/>
      <c r="E352" s="82">
        <v>4184</v>
      </c>
      <c r="F352" s="73"/>
      <c r="G352" s="33" t="s">
        <v>191</v>
      </c>
      <c r="H352" s="105">
        <v>1300</v>
      </c>
      <c r="I352" s="105">
        <v>1300</v>
      </c>
      <c r="J352" s="116">
        <f t="shared" si="7"/>
        <v>100</v>
      </c>
    </row>
    <row r="353" spans="1:10" ht="34.5" customHeight="1">
      <c r="A353" s="9"/>
      <c r="B353" s="9"/>
      <c r="C353" s="38"/>
      <c r="D353" s="80"/>
      <c r="E353" s="82">
        <v>4184</v>
      </c>
      <c r="F353" s="73"/>
      <c r="G353" s="20" t="s">
        <v>188</v>
      </c>
      <c r="H353" s="105">
        <v>1000</v>
      </c>
      <c r="I353" s="105">
        <v>1000</v>
      </c>
      <c r="J353" s="116">
        <f t="shared" si="7"/>
        <v>100</v>
      </c>
    </row>
    <row r="354" spans="1:10" ht="18.75">
      <c r="A354" s="9"/>
      <c r="B354" s="9"/>
      <c r="C354" s="38">
        <v>42</v>
      </c>
      <c r="D354" s="80"/>
      <c r="E354" s="82"/>
      <c r="F354" s="73"/>
      <c r="G354" s="18" t="s">
        <v>18</v>
      </c>
      <c r="H354" s="106">
        <f>H355</f>
        <v>15000</v>
      </c>
      <c r="I354" s="106">
        <f>I355</f>
        <v>9000</v>
      </c>
      <c r="J354" s="120">
        <f t="shared" si="7"/>
        <v>60</v>
      </c>
    </row>
    <row r="355" spans="1:10" ht="18.75">
      <c r="A355" s="9"/>
      <c r="B355" s="9"/>
      <c r="C355" s="38"/>
      <c r="D355" s="80">
        <v>422</v>
      </c>
      <c r="E355" s="82"/>
      <c r="F355" s="73"/>
      <c r="G355" s="27" t="s">
        <v>77</v>
      </c>
      <c r="H355" s="107">
        <f>H356</f>
        <v>15000</v>
      </c>
      <c r="I355" s="107">
        <f>I356</f>
        <v>9000</v>
      </c>
      <c r="J355" s="118">
        <f t="shared" si="7"/>
        <v>60</v>
      </c>
    </row>
    <row r="356" spans="1:10" ht="21.75" customHeight="1">
      <c r="A356" s="9"/>
      <c r="B356" s="9"/>
      <c r="C356" s="38"/>
      <c r="D356" s="80"/>
      <c r="E356" s="82">
        <v>4222</v>
      </c>
      <c r="F356" s="73"/>
      <c r="G356" s="20" t="s">
        <v>199</v>
      </c>
      <c r="H356" s="105">
        <v>15000</v>
      </c>
      <c r="I356" s="105">
        <v>9000</v>
      </c>
      <c r="J356" s="116">
        <f t="shared" si="7"/>
        <v>60</v>
      </c>
    </row>
    <row r="357" spans="1:10" ht="54" customHeight="1">
      <c r="A357" s="9"/>
      <c r="B357" s="9"/>
      <c r="C357" s="38">
        <v>43</v>
      </c>
      <c r="D357" s="80"/>
      <c r="E357" s="82"/>
      <c r="F357" s="73"/>
      <c r="G357" s="18" t="s">
        <v>40</v>
      </c>
      <c r="H357" s="106">
        <f aca="true" t="shared" si="8" ref="H357:I359">H358</f>
        <v>6000</v>
      </c>
      <c r="I357" s="106">
        <f t="shared" si="8"/>
        <v>6200</v>
      </c>
      <c r="J357" s="120">
        <f t="shared" si="7"/>
        <v>103.33333333333334</v>
      </c>
    </row>
    <row r="358" spans="1:10" ht="56.25" customHeight="1">
      <c r="A358" s="9"/>
      <c r="B358" s="9"/>
      <c r="C358" s="38"/>
      <c r="D358" s="85">
        <v>431</v>
      </c>
      <c r="E358" s="82"/>
      <c r="F358" s="73"/>
      <c r="G358" s="18" t="s">
        <v>40</v>
      </c>
      <c r="H358" s="106">
        <f t="shared" si="8"/>
        <v>6000</v>
      </c>
      <c r="I358" s="106">
        <f t="shared" si="8"/>
        <v>6200</v>
      </c>
      <c r="J358" s="118">
        <f t="shared" si="7"/>
        <v>103.33333333333334</v>
      </c>
    </row>
    <row r="359" spans="1:10" ht="20.25" customHeight="1">
      <c r="A359" s="9"/>
      <c r="B359" s="9"/>
      <c r="C359" s="38"/>
      <c r="D359" s="80"/>
      <c r="E359" s="82">
        <v>4311</v>
      </c>
      <c r="F359" s="73"/>
      <c r="G359" s="20" t="s">
        <v>124</v>
      </c>
      <c r="H359" s="58">
        <f t="shared" si="8"/>
        <v>6000</v>
      </c>
      <c r="I359" s="58">
        <f t="shared" si="8"/>
        <v>6200</v>
      </c>
      <c r="J359" s="116">
        <f t="shared" si="7"/>
        <v>103.33333333333334</v>
      </c>
    </row>
    <row r="360" spans="1:10" ht="35.25" customHeight="1">
      <c r="A360" s="9"/>
      <c r="B360" s="9"/>
      <c r="C360" s="38"/>
      <c r="D360" s="80"/>
      <c r="E360" s="82"/>
      <c r="F360" s="73" t="s">
        <v>126</v>
      </c>
      <c r="G360" s="20" t="s">
        <v>200</v>
      </c>
      <c r="H360" s="105">
        <v>6000</v>
      </c>
      <c r="I360" s="105">
        <v>6200</v>
      </c>
      <c r="J360" s="116">
        <f t="shared" si="7"/>
        <v>103.33333333333334</v>
      </c>
    </row>
    <row r="361" spans="1:10" ht="18.75">
      <c r="A361" s="9"/>
      <c r="B361" s="9"/>
      <c r="C361" s="38">
        <v>44</v>
      </c>
      <c r="D361" s="80"/>
      <c r="E361" s="82"/>
      <c r="F361" s="70"/>
      <c r="G361" s="18" t="s">
        <v>20</v>
      </c>
      <c r="H361" s="106">
        <f>H362</f>
        <v>1650</v>
      </c>
      <c r="I361" s="106">
        <f>I362</f>
        <v>1397.1</v>
      </c>
      <c r="J361" s="120">
        <f t="shared" si="7"/>
        <v>84.67272727272727</v>
      </c>
    </row>
    <row r="362" spans="1:10" ht="18.75">
      <c r="A362" s="9"/>
      <c r="B362" s="9"/>
      <c r="C362" s="38"/>
      <c r="D362" s="80">
        <v>441</v>
      </c>
      <c r="E362" s="82"/>
      <c r="F362" s="70"/>
      <c r="G362" s="27" t="s">
        <v>20</v>
      </c>
      <c r="H362" s="107">
        <f>H363</f>
        <v>1650</v>
      </c>
      <c r="I362" s="107">
        <f>I363</f>
        <v>1397.1</v>
      </c>
      <c r="J362" s="118">
        <f t="shared" si="7"/>
        <v>84.67272727272727</v>
      </c>
    </row>
    <row r="363" spans="1:10" s="57" customFormat="1" ht="21.75" customHeight="1">
      <c r="A363" s="56"/>
      <c r="B363" s="56"/>
      <c r="C363" s="38"/>
      <c r="D363" s="96"/>
      <c r="E363" s="94">
        <v>4415</v>
      </c>
      <c r="F363" s="77"/>
      <c r="G363" s="56" t="s">
        <v>167</v>
      </c>
      <c r="H363" s="108">
        <v>1650</v>
      </c>
      <c r="I363" s="108">
        <v>1397.1</v>
      </c>
      <c r="J363" s="116">
        <f t="shared" si="7"/>
        <v>84.67272727272727</v>
      </c>
    </row>
    <row r="364" spans="1:10" ht="18.75">
      <c r="A364" s="17"/>
      <c r="B364" s="17"/>
      <c r="C364" s="38">
        <v>46</v>
      </c>
      <c r="D364" s="80"/>
      <c r="E364" s="82"/>
      <c r="F364" s="73"/>
      <c r="G364" s="23" t="s">
        <v>78</v>
      </c>
      <c r="H364" s="106">
        <f>H365+H368</f>
        <v>6200</v>
      </c>
      <c r="I364" s="106">
        <f>I365+I368</f>
        <v>6160.610000000001</v>
      </c>
      <c r="J364" s="120">
        <f t="shared" si="7"/>
        <v>99.36467741935485</v>
      </c>
    </row>
    <row r="365" spans="1:10" ht="18.75">
      <c r="A365" s="13"/>
      <c r="B365" s="13"/>
      <c r="C365" s="38"/>
      <c r="D365" s="80">
        <v>461</v>
      </c>
      <c r="E365" s="82"/>
      <c r="F365" s="73"/>
      <c r="G365" s="24" t="s">
        <v>23</v>
      </c>
      <c r="H365" s="107">
        <f>H366</f>
        <v>4600</v>
      </c>
      <c r="I365" s="107">
        <f>I366</f>
        <v>4591.97</v>
      </c>
      <c r="J365" s="118">
        <f t="shared" si="7"/>
        <v>99.8254347826087</v>
      </c>
    </row>
    <row r="366" spans="1:10" ht="21" customHeight="1">
      <c r="A366" s="13"/>
      <c r="B366" s="13"/>
      <c r="C366" s="38"/>
      <c r="D366" s="80"/>
      <c r="E366" s="85">
        <v>4611</v>
      </c>
      <c r="F366" s="70"/>
      <c r="G366" s="41" t="s">
        <v>130</v>
      </c>
      <c r="H366" s="106">
        <f>H367</f>
        <v>4600</v>
      </c>
      <c r="I366" s="106">
        <f>I367</f>
        <v>4591.97</v>
      </c>
      <c r="J366" s="120">
        <f t="shared" si="7"/>
        <v>99.8254347826087</v>
      </c>
    </row>
    <row r="367" spans="1:10" ht="35.25" customHeight="1">
      <c r="A367" s="13"/>
      <c r="B367" s="13"/>
      <c r="C367" s="38"/>
      <c r="D367" s="80"/>
      <c r="E367" s="82"/>
      <c r="F367" s="73" t="s">
        <v>131</v>
      </c>
      <c r="G367" s="20" t="s">
        <v>202</v>
      </c>
      <c r="H367" s="105">
        <v>4600</v>
      </c>
      <c r="I367" s="105">
        <v>4591.97</v>
      </c>
      <c r="J367" s="116">
        <f t="shared" si="7"/>
        <v>99.8254347826087</v>
      </c>
    </row>
    <row r="368" spans="1:10" ht="21" customHeight="1">
      <c r="A368" s="13"/>
      <c r="B368" s="13"/>
      <c r="C368" s="38"/>
      <c r="D368" s="80">
        <v>463</v>
      </c>
      <c r="E368" s="82"/>
      <c r="F368" s="73"/>
      <c r="G368" s="46" t="s">
        <v>133</v>
      </c>
      <c r="H368" s="107">
        <f>H369</f>
        <v>1600</v>
      </c>
      <c r="I368" s="107">
        <f>I369</f>
        <v>1568.64</v>
      </c>
      <c r="J368" s="118">
        <f t="shared" si="7"/>
        <v>98.04</v>
      </c>
    </row>
    <row r="369" spans="1:10" ht="21" customHeight="1">
      <c r="A369" s="13"/>
      <c r="B369" s="13"/>
      <c r="C369" s="38"/>
      <c r="D369" s="80"/>
      <c r="E369" s="85">
        <v>4631</v>
      </c>
      <c r="F369" s="70"/>
      <c r="G369" s="41" t="s">
        <v>133</v>
      </c>
      <c r="H369" s="106">
        <f>SUM(H370:H370)</f>
        <v>1600</v>
      </c>
      <c r="I369" s="106">
        <f>SUM(I370:I370)</f>
        <v>1568.64</v>
      </c>
      <c r="J369" s="120">
        <f t="shared" si="7"/>
        <v>98.04</v>
      </c>
    </row>
    <row r="370" spans="1:10" ht="21.75" customHeight="1">
      <c r="A370" s="13"/>
      <c r="B370" s="13"/>
      <c r="C370" s="38"/>
      <c r="D370" s="80"/>
      <c r="E370" s="82"/>
      <c r="F370" s="73" t="s">
        <v>187</v>
      </c>
      <c r="G370" s="20" t="s">
        <v>133</v>
      </c>
      <c r="H370" s="105">
        <v>1600</v>
      </c>
      <c r="I370" s="105">
        <v>1568.64</v>
      </c>
      <c r="J370" s="116">
        <f t="shared" si="7"/>
        <v>98.04</v>
      </c>
    </row>
    <row r="371" spans="1:10" ht="18.75">
      <c r="A371" s="13"/>
      <c r="B371" s="13"/>
      <c r="C371" s="38"/>
      <c r="D371" s="80"/>
      <c r="E371" s="82"/>
      <c r="F371" s="73"/>
      <c r="G371" s="19" t="s">
        <v>37</v>
      </c>
      <c r="H371" s="107">
        <f>H317+H354+H357+H361+H364</f>
        <v>246850</v>
      </c>
      <c r="I371" s="107">
        <f>I317+I354+I357+I361+I364</f>
        <v>251054.51</v>
      </c>
      <c r="J371" s="118">
        <f t="shared" si="7"/>
        <v>101.70326514077375</v>
      </c>
    </row>
    <row r="372" spans="1:10" ht="18.75">
      <c r="A372" s="13"/>
      <c r="B372" s="13"/>
      <c r="C372" s="38"/>
      <c r="D372" s="80"/>
      <c r="E372" s="82"/>
      <c r="F372" s="73"/>
      <c r="G372" s="20"/>
      <c r="H372" s="105"/>
      <c r="I372" s="105"/>
      <c r="J372" s="116"/>
    </row>
    <row r="373" spans="1:10" ht="18.75">
      <c r="A373" s="14" t="s">
        <v>44</v>
      </c>
      <c r="B373" s="26" t="s">
        <v>54</v>
      </c>
      <c r="C373" s="61"/>
      <c r="D373" s="80"/>
      <c r="E373" s="81"/>
      <c r="F373" s="71"/>
      <c r="G373" s="15" t="s">
        <v>66</v>
      </c>
      <c r="H373" s="105"/>
      <c r="I373" s="105"/>
      <c r="J373" s="116"/>
    </row>
    <row r="374" spans="1:10" ht="18.75">
      <c r="A374" s="17"/>
      <c r="B374" s="17"/>
      <c r="C374" s="38">
        <v>41</v>
      </c>
      <c r="D374" s="80"/>
      <c r="E374" s="81"/>
      <c r="F374" s="72"/>
      <c r="G374" s="18" t="s">
        <v>0</v>
      </c>
      <c r="H374" s="106">
        <f>H375+H381+H385+H395</f>
        <v>54900</v>
      </c>
      <c r="I374" s="106">
        <f>I375+I381+I385+I395</f>
        <v>54247.840000000004</v>
      </c>
      <c r="J374" s="120">
        <f t="shared" si="7"/>
        <v>98.8120947176685</v>
      </c>
    </row>
    <row r="375" spans="1:10" ht="27.75" customHeight="1">
      <c r="A375" s="14"/>
      <c r="B375" s="26"/>
      <c r="C375" s="61"/>
      <c r="D375" s="87">
        <v>411</v>
      </c>
      <c r="E375" s="88"/>
      <c r="F375" s="70"/>
      <c r="G375" s="19" t="s">
        <v>160</v>
      </c>
      <c r="H375" s="107">
        <f>SUM(H376:H380)</f>
        <v>42000</v>
      </c>
      <c r="I375" s="107">
        <f>SUM(I376:I380)</f>
        <v>41626.97</v>
      </c>
      <c r="J375" s="118">
        <f t="shared" si="7"/>
        <v>99.11183333333334</v>
      </c>
    </row>
    <row r="376" spans="1:10" ht="18.75">
      <c r="A376" s="17"/>
      <c r="B376" s="17"/>
      <c r="C376" s="38"/>
      <c r="D376" s="85"/>
      <c r="E376" s="82">
        <v>4111</v>
      </c>
      <c r="F376" s="73"/>
      <c r="G376" s="20" t="s">
        <v>2</v>
      </c>
      <c r="H376" s="105">
        <v>42000</v>
      </c>
      <c r="I376" s="105">
        <v>41626.97</v>
      </c>
      <c r="J376" s="116">
        <f t="shared" si="7"/>
        <v>99.11183333333334</v>
      </c>
    </row>
    <row r="377" spans="1:10" ht="18.75">
      <c r="A377" s="13"/>
      <c r="B377" s="13"/>
      <c r="C377" s="38"/>
      <c r="D377" s="80"/>
      <c r="E377" s="82">
        <v>4112</v>
      </c>
      <c r="F377" s="73"/>
      <c r="G377" s="20" t="s">
        <v>3</v>
      </c>
      <c r="H377" s="105">
        <v>0</v>
      </c>
      <c r="I377" s="105">
        <v>0</v>
      </c>
      <c r="J377" s="116">
        <v>0</v>
      </c>
    </row>
    <row r="378" spans="1:10" ht="19.5" customHeight="1">
      <c r="A378" s="9"/>
      <c r="B378" s="9"/>
      <c r="C378" s="38"/>
      <c r="D378" s="80"/>
      <c r="E378" s="82">
        <v>4113</v>
      </c>
      <c r="F378" s="73"/>
      <c r="G378" s="20" t="s">
        <v>4</v>
      </c>
      <c r="H378" s="105">
        <v>0</v>
      </c>
      <c r="I378" s="105">
        <v>0</v>
      </c>
      <c r="J378" s="116">
        <v>0</v>
      </c>
    </row>
    <row r="379" spans="1:10" ht="18" customHeight="1">
      <c r="A379" s="17"/>
      <c r="B379" s="17"/>
      <c r="C379" s="38"/>
      <c r="D379" s="80"/>
      <c r="E379" s="82">
        <v>4114</v>
      </c>
      <c r="F379" s="73"/>
      <c r="G379" s="20" t="s">
        <v>5</v>
      </c>
      <c r="H379" s="105">
        <v>0</v>
      </c>
      <c r="I379" s="105">
        <v>0</v>
      </c>
      <c r="J379" s="116">
        <v>0</v>
      </c>
    </row>
    <row r="380" spans="1:10" ht="18.75">
      <c r="A380" s="13"/>
      <c r="B380" s="13"/>
      <c r="C380" s="38"/>
      <c r="D380" s="80"/>
      <c r="E380" s="82">
        <v>4115</v>
      </c>
      <c r="F380" s="73"/>
      <c r="G380" s="20" t="s">
        <v>6</v>
      </c>
      <c r="H380" s="105">
        <v>0</v>
      </c>
      <c r="I380" s="105">
        <v>0</v>
      </c>
      <c r="J380" s="116">
        <v>0</v>
      </c>
    </row>
    <row r="381" spans="1:10" ht="18.75">
      <c r="A381" s="9"/>
      <c r="B381" s="9"/>
      <c r="C381" s="38"/>
      <c r="D381" s="80">
        <v>412</v>
      </c>
      <c r="E381" s="82"/>
      <c r="F381" s="70"/>
      <c r="G381" s="19" t="s">
        <v>7</v>
      </c>
      <c r="H381" s="107">
        <f>SUM(H382:H384)</f>
        <v>6450</v>
      </c>
      <c r="I381" s="107">
        <f>SUM(I382:I384)</f>
        <v>7112</v>
      </c>
      <c r="J381" s="118">
        <f t="shared" si="7"/>
        <v>110.26356589147287</v>
      </c>
    </row>
    <row r="382" spans="1:10" ht="18.75">
      <c r="A382" s="9"/>
      <c r="B382" s="9"/>
      <c r="C382" s="38"/>
      <c r="D382" s="80"/>
      <c r="E382" s="82">
        <v>4123</v>
      </c>
      <c r="F382" s="73"/>
      <c r="G382" s="20" t="s">
        <v>8</v>
      </c>
      <c r="H382" s="105">
        <v>700</v>
      </c>
      <c r="I382" s="105">
        <v>660</v>
      </c>
      <c r="J382" s="116">
        <f t="shared" si="7"/>
        <v>94.28571428571428</v>
      </c>
    </row>
    <row r="383" spans="1:10" ht="18.75" customHeight="1">
      <c r="A383" s="13"/>
      <c r="B383" s="13"/>
      <c r="C383" s="38"/>
      <c r="D383" s="80"/>
      <c r="E383" s="82">
        <v>4125</v>
      </c>
      <c r="F383" s="73"/>
      <c r="G383" s="20" t="s">
        <v>9</v>
      </c>
      <c r="H383" s="105">
        <v>2650</v>
      </c>
      <c r="I383" s="105">
        <v>2802</v>
      </c>
      <c r="J383" s="116">
        <f t="shared" si="7"/>
        <v>105.73584905660378</v>
      </c>
    </row>
    <row r="384" spans="1:10" ht="18.75">
      <c r="A384" s="9"/>
      <c r="B384" s="9"/>
      <c r="C384" s="38"/>
      <c r="D384" s="80"/>
      <c r="E384" s="82">
        <v>4129</v>
      </c>
      <c r="F384" s="73"/>
      <c r="G384" s="20" t="s">
        <v>10</v>
      </c>
      <c r="H384" s="105">
        <v>3100</v>
      </c>
      <c r="I384" s="105">
        <v>3650</v>
      </c>
      <c r="J384" s="116">
        <f t="shared" si="7"/>
        <v>117.74193548387098</v>
      </c>
    </row>
    <row r="385" spans="1:10" ht="18.75">
      <c r="A385" s="13"/>
      <c r="B385" s="13"/>
      <c r="C385" s="38"/>
      <c r="D385" s="80">
        <v>413</v>
      </c>
      <c r="E385" s="82"/>
      <c r="F385" s="73"/>
      <c r="G385" s="19" t="s">
        <v>11</v>
      </c>
      <c r="H385" s="107">
        <f>H386+H391+H392+H393</f>
        <v>3950</v>
      </c>
      <c r="I385" s="107">
        <f>I386+I391+I392+I393</f>
        <v>3344.37</v>
      </c>
      <c r="J385" s="118">
        <f t="shared" si="7"/>
        <v>84.66759493670885</v>
      </c>
    </row>
    <row r="386" spans="1:10" ht="18.75">
      <c r="A386" s="13"/>
      <c r="B386" s="13"/>
      <c r="C386" s="38"/>
      <c r="D386" s="80"/>
      <c r="E386" s="86">
        <v>4131</v>
      </c>
      <c r="F386" s="73"/>
      <c r="G386" s="21" t="s">
        <v>12</v>
      </c>
      <c r="H386" s="59">
        <f>SUM(H387:H390)</f>
        <v>2900</v>
      </c>
      <c r="I386" s="59">
        <f>SUM(I387:I390)</f>
        <v>2526.2</v>
      </c>
      <c r="J386" s="110">
        <f t="shared" si="7"/>
        <v>87.1103448275862</v>
      </c>
    </row>
    <row r="387" spans="1:10" ht="18.75" customHeight="1">
      <c r="A387" s="13"/>
      <c r="B387" s="13"/>
      <c r="C387" s="38"/>
      <c r="D387" s="80"/>
      <c r="E387" s="82"/>
      <c r="F387" s="73" t="s">
        <v>86</v>
      </c>
      <c r="G387" s="20" t="s">
        <v>87</v>
      </c>
      <c r="H387" s="105">
        <v>250</v>
      </c>
      <c r="I387" s="105">
        <v>218.06</v>
      </c>
      <c r="J387" s="116">
        <f t="shared" si="7"/>
        <v>87.224</v>
      </c>
    </row>
    <row r="388" spans="1:10" ht="18.75">
      <c r="A388" s="13"/>
      <c r="B388" s="13"/>
      <c r="C388" s="38"/>
      <c r="D388" s="80"/>
      <c r="E388" s="82"/>
      <c r="F388" s="73" t="s">
        <v>109</v>
      </c>
      <c r="G388" s="20" t="s">
        <v>110</v>
      </c>
      <c r="H388" s="105">
        <v>1700</v>
      </c>
      <c r="I388" s="105">
        <v>1316.99</v>
      </c>
      <c r="J388" s="116">
        <f t="shared" si="7"/>
        <v>77.47</v>
      </c>
    </row>
    <row r="389" spans="1:10" ht="19.5" customHeight="1">
      <c r="A389" s="13"/>
      <c r="B389" s="13"/>
      <c r="C389" s="38"/>
      <c r="D389" s="80"/>
      <c r="E389" s="82"/>
      <c r="F389" s="73" t="s">
        <v>88</v>
      </c>
      <c r="G389" s="20" t="s">
        <v>141</v>
      </c>
      <c r="H389" s="105">
        <v>700</v>
      </c>
      <c r="I389" s="105">
        <v>687.05</v>
      </c>
      <c r="J389" s="116">
        <f t="shared" si="7"/>
        <v>98.14999999999999</v>
      </c>
    </row>
    <row r="390" spans="1:10" ht="18.75">
      <c r="A390" s="9"/>
      <c r="B390" s="9"/>
      <c r="C390" s="38"/>
      <c r="D390" s="80"/>
      <c r="E390" s="82"/>
      <c r="F390" s="73" t="s">
        <v>90</v>
      </c>
      <c r="G390" s="20" t="s">
        <v>91</v>
      </c>
      <c r="H390" s="105">
        <v>250</v>
      </c>
      <c r="I390" s="105">
        <v>304.1</v>
      </c>
      <c r="J390" s="116">
        <f t="shared" si="7"/>
        <v>121.64000000000001</v>
      </c>
    </row>
    <row r="391" spans="1:10" ht="18.75">
      <c r="A391" s="9"/>
      <c r="B391" s="9"/>
      <c r="C391" s="38"/>
      <c r="D391" s="80"/>
      <c r="E391" s="82">
        <v>4132</v>
      </c>
      <c r="F391" s="73"/>
      <c r="G391" s="20" t="s">
        <v>34</v>
      </c>
      <c r="H391" s="105">
        <v>200</v>
      </c>
      <c r="I391" s="105">
        <v>0</v>
      </c>
      <c r="J391" s="116">
        <f t="shared" si="7"/>
        <v>0</v>
      </c>
    </row>
    <row r="392" spans="1:10" ht="19.5" customHeight="1">
      <c r="A392" s="16"/>
      <c r="B392" s="16"/>
      <c r="C392" s="38"/>
      <c r="D392" s="80"/>
      <c r="E392" s="82">
        <v>4135</v>
      </c>
      <c r="F392" s="73"/>
      <c r="G392" s="20" t="s">
        <v>82</v>
      </c>
      <c r="H392" s="105">
        <v>600</v>
      </c>
      <c r="I392" s="105">
        <v>568.17</v>
      </c>
      <c r="J392" s="116">
        <f t="shared" si="7"/>
        <v>94.695</v>
      </c>
    </row>
    <row r="393" spans="1:10" ht="17.25" customHeight="1">
      <c r="A393" s="17"/>
      <c r="B393" s="17"/>
      <c r="C393" s="38"/>
      <c r="D393" s="80"/>
      <c r="E393" s="86">
        <v>4139</v>
      </c>
      <c r="F393" s="73"/>
      <c r="G393" s="21" t="s">
        <v>97</v>
      </c>
      <c r="H393" s="59">
        <f>H394</f>
        <v>250</v>
      </c>
      <c r="I393" s="59">
        <f>I394</f>
        <v>250</v>
      </c>
      <c r="J393" s="110">
        <f aca="true" t="shared" si="9" ref="J393:J456">(I393/H393)*100</f>
        <v>100</v>
      </c>
    </row>
    <row r="394" spans="1:10" ht="21.75" customHeight="1">
      <c r="A394" s="13"/>
      <c r="B394" s="13"/>
      <c r="C394" s="38"/>
      <c r="D394" s="80"/>
      <c r="E394" s="82"/>
      <c r="F394" s="73" t="s">
        <v>93</v>
      </c>
      <c r="G394" s="20" t="s">
        <v>113</v>
      </c>
      <c r="H394" s="105">
        <v>250</v>
      </c>
      <c r="I394" s="105">
        <v>250</v>
      </c>
      <c r="J394" s="116">
        <f t="shared" si="9"/>
        <v>100</v>
      </c>
    </row>
    <row r="395" spans="1:10" ht="18.75" customHeight="1">
      <c r="A395" s="13"/>
      <c r="B395" s="13"/>
      <c r="C395" s="38"/>
      <c r="D395" s="80">
        <v>418</v>
      </c>
      <c r="E395" s="82"/>
      <c r="F395" s="73"/>
      <c r="G395" s="19" t="s">
        <v>17</v>
      </c>
      <c r="H395" s="107">
        <f>SUM(H396:H397)</f>
        <v>2500</v>
      </c>
      <c r="I395" s="107">
        <f>SUM(I396:I397)</f>
        <v>2164.5</v>
      </c>
      <c r="J395" s="118">
        <f t="shared" si="9"/>
        <v>86.58</v>
      </c>
    </row>
    <row r="396" spans="1:10" ht="34.5" customHeight="1">
      <c r="A396" s="13"/>
      <c r="B396" s="13"/>
      <c r="C396" s="38"/>
      <c r="D396" s="80"/>
      <c r="E396" s="82">
        <v>4184</v>
      </c>
      <c r="F396" s="73"/>
      <c r="G396" s="20" t="s">
        <v>175</v>
      </c>
      <c r="H396" s="105">
        <v>2000</v>
      </c>
      <c r="I396" s="105">
        <v>1989</v>
      </c>
      <c r="J396" s="116">
        <f t="shared" si="9"/>
        <v>99.45</v>
      </c>
    </row>
    <row r="397" spans="1:10" ht="36" customHeight="1">
      <c r="A397" s="13"/>
      <c r="B397" s="13"/>
      <c r="C397" s="38"/>
      <c r="D397" s="80"/>
      <c r="E397" s="82">
        <v>4184</v>
      </c>
      <c r="F397" s="73"/>
      <c r="G397" s="20" t="s">
        <v>185</v>
      </c>
      <c r="H397" s="105">
        <v>500</v>
      </c>
      <c r="I397" s="105">
        <v>175.5</v>
      </c>
      <c r="J397" s="116">
        <f t="shared" si="9"/>
        <v>35.099999999999994</v>
      </c>
    </row>
    <row r="398" spans="1:10" ht="18.75">
      <c r="A398" s="13"/>
      <c r="B398" s="13"/>
      <c r="C398" s="38">
        <v>44</v>
      </c>
      <c r="D398" s="80"/>
      <c r="E398" s="82"/>
      <c r="F398" s="70"/>
      <c r="G398" s="18" t="s">
        <v>20</v>
      </c>
      <c r="H398" s="106">
        <f>H399</f>
        <v>1200</v>
      </c>
      <c r="I398" s="106">
        <f>I399</f>
        <v>691.2</v>
      </c>
      <c r="J398" s="120">
        <f t="shared" si="9"/>
        <v>57.60000000000001</v>
      </c>
    </row>
    <row r="399" spans="1:10" ht="18.75">
      <c r="A399" s="13"/>
      <c r="B399" s="13"/>
      <c r="C399" s="38"/>
      <c r="D399" s="80">
        <v>441</v>
      </c>
      <c r="E399" s="82"/>
      <c r="F399" s="70"/>
      <c r="G399" s="19" t="s">
        <v>20</v>
      </c>
      <c r="H399" s="107">
        <f>H400</f>
        <v>1200</v>
      </c>
      <c r="I399" s="107">
        <f>I400</f>
        <v>691.2</v>
      </c>
      <c r="J399" s="118">
        <f t="shared" si="9"/>
        <v>57.60000000000001</v>
      </c>
    </row>
    <row r="400" spans="1:10" ht="18.75">
      <c r="A400" s="17"/>
      <c r="B400" s="17"/>
      <c r="C400" s="38"/>
      <c r="D400" s="80"/>
      <c r="E400" s="81">
        <v>4415</v>
      </c>
      <c r="F400" s="73"/>
      <c r="G400" s="20" t="s">
        <v>167</v>
      </c>
      <c r="H400" s="105">
        <v>1200</v>
      </c>
      <c r="I400" s="105">
        <v>691.2</v>
      </c>
      <c r="J400" s="116">
        <f t="shared" si="9"/>
        <v>57.60000000000001</v>
      </c>
    </row>
    <row r="401" spans="1:10" ht="21.75" customHeight="1">
      <c r="A401" s="13"/>
      <c r="B401" s="13"/>
      <c r="C401" s="38"/>
      <c r="D401" s="80"/>
      <c r="E401" s="81"/>
      <c r="F401" s="73"/>
      <c r="G401" s="19" t="s">
        <v>37</v>
      </c>
      <c r="H401" s="107">
        <f>H374+H398</f>
        <v>56100</v>
      </c>
      <c r="I401" s="107">
        <f>I374+I398</f>
        <v>54939.04</v>
      </c>
      <c r="J401" s="118">
        <f t="shared" si="9"/>
        <v>97.93055258467024</v>
      </c>
    </row>
    <row r="402" spans="1:10" ht="18.75" hidden="1">
      <c r="A402" s="13"/>
      <c r="B402" s="13"/>
      <c r="C402" s="38"/>
      <c r="D402" s="80">
        <v>4415</v>
      </c>
      <c r="E402" s="82"/>
      <c r="F402" s="73"/>
      <c r="G402" s="20"/>
      <c r="H402" s="105"/>
      <c r="I402" s="105"/>
      <c r="J402" s="116" t="e">
        <f t="shared" si="9"/>
        <v>#DIV/0!</v>
      </c>
    </row>
    <row r="403" spans="1:10" ht="18.75">
      <c r="A403" s="14" t="s">
        <v>58</v>
      </c>
      <c r="B403" s="26" t="s">
        <v>51</v>
      </c>
      <c r="C403" s="61"/>
      <c r="D403" s="80"/>
      <c r="E403" s="81"/>
      <c r="F403" s="78"/>
      <c r="G403" s="15" t="s">
        <v>67</v>
      </c>
      <c r="H403" s="105"/>
      <c r="I403" s="105"/>
      <c r="J403" s="116"/>
    </row>
    <row r="404" spans="1:10" ht="18.75">
      <c r="A404" s="9"/>
      <c r="B404" s="9"/>
      <c r="C404" s="38">
        <v>41</v>
      </c>
      <c r="D404" s="80"/>
      <c r="E404" s="81"/>
      <c r="F404" s="72"/>
      <c r="G404" s="18" t="s">
        <v>0</v>
      </c>
      <c r="H404" s="106">
        <f>H405+H411+H415+H429+H432</f>
        <v>166250</v>
      </c>
      <c r="I404" s="106">
        <f>I405+I411+I415+I429+I432</f>
        <v>163231.53000000003</v>
      </c>
      <c r="J404" s="120">
        <f t="shared" si="9"/>
        <v>98.18437894736843</v>
      </c>
    </row>
    <row r="405" spans="1:10" ht="18.75" customHeight="1">
      <c r="A405" s="14"/>
      <c r="B405" s="26"/>
      <c r="C405" s="61"/>
      <c r="D405" s="87">
        <v>411</v>
      </c>
      <c r="E405" s="88"/>
      <c r="F405" s="70"/>
      <c r="G405" s="19" t="s">
        <v>1</v>
      </c>
      <c r="H405" s="107">
        <f>SUM(H406:H410)</f>
        <v>106750</v>
      </c>
      <c r="I405" s="107">
        <f>SUM(I406:I410)</f>
        <v>107886.49</v>
      </c>
      <c r="J405" s="118">
        <f t="shared" si="9"/>
        <v>101.06462763466043</v>
      </c>
    </row>
    <row r="406" spans="1:10" ht="18.75">
      <c r="A406" s="9"/>
      <c r="B406" s="9"/>
      <c r="C406" s="38"/>
      <c r="D406" s="85"/>
      <c r="E406" s="82">
        <v>4111</v>
      </c>
      <c r="F406" s="73"/>
      <c r="G406" s="20" t="s">
        <v>2</v>
      </c>
      <c r="H406" s="105">
        <v>106750</v>
      </c>
      <c r="I406" s="105">
        <v>103678.58</v>
      </c>
      <c r="J406" s="116">
        <f t="shared" si="9"/>
        <v>97.12279156908666</v>
      </c>
    </row>
    <row r="407" spans="1:10" ht="18.75">
      <c r="A407" s="9"/>
      <c r="B407" s="9"/>
      <c r="C407" s="38"/>
      <c r="D407" s="80"/>
      <c r="E407" s="82">
        <v>4112</v>
      </c>
      <c r="F407" s="73"/>
      <c r="G407" s="20" t="s">
        <v>3</v>
      </c>
      <c r="H407" s="105">
        <v>0</v>
      </c>
      <c r="I407" s="105">
        <v>0</v>
      </c>
      <c r="J407" s="116">
        <v>0</v>
      </c>
    </row>
    <row r="408" spans="1:10" ht="18.75">
      <c r="A408" s="9"/>
      <c r="B408" s="9"/>
      <c r="C408" s="38"/>
      <c r="D408" s="80"/>
      <c r="E408" s="82">
        <v>4113</v>
      </c>
      <c r="F408" s="73"/>
      <c r="G408" s="20" t="s">
        <v>4</v>
      </c>
      <c r="H408" s="105">
        <v>0</v>
      </c>
      <c r="I408" s="105">
        <v>1942.11</v>
      </c>
      <c r="J408" s="116"/>
    </row>
    <row r="409" spans="1:10" ht="18.75">
      <c r="A409" s="13"/>
      <c r="B409" s="13"/>
      <c r="C409" s="38"/>
      <c r="D409" s="80"/>
      <c r="E409" s="82">
        <v>4114</v>
      </c>
      <c r="F409" s="73"/>
      <c r="G409" s="20" t="s">
        <v>5</v>
      </c>
      <c r="H409" s="105">
        <v>0</v>
      </c>
      <c r="I409" s="105">
        <v>2265.8</v>
      </c>
      <c r="J409" s="116"/>
    </row>
    <row r="410" spans="1:10" ht="18.75">
      <c r="A410" s="9"/>
      <c r="B410" s="9"/>
      <c r="C410" s="38"/>
      <c r="D410" s="80"/>
      <c r="E410" s="82">
        <v>4115</v>
      </c>
      <c r="F410" s="73"/>
      <c r="G410" s="20" t="s">
        <v>6</v>
      </c>
      <c r="H410" s="105">
        <v>0</v>
      </c>
      <c r="I410" s="105">
        <v>0</v>
      </c>
      <c r="J410" s="116">
        <v>0</v>
      </c>
    </row>
    <row r="411" spans="1:10" ht="18.75">
      <c r="A411" s="9"/>
      <c r="B411" s="9"/>
      <c r="C411" s="38"/>
      <c r="D411" s="80">
        <v>412</v>
      </c>
      <c r="E411" s="82"/>
      <c r="F411" s="70"/>
      <c r="G411" s="19" t="s">
        <v>7</v>
      </c>
      <c r="H411" s="107">
        <f>SUM(H412:H414)</f>
        <v>11550</v>
      </c>
      <c r="I411" s="107">
        <f>SUM(I412:I414)</f>
        <v>11542.8</v>
      </c>
      <c r="J411" s="118">
        <f t="shared" si="9"/>
        <v>99.93766233766233</v>
      </c>
    </row>
    <row r="412" spans="1:10" ht="18.75">
      <c r="A412" s="13"/>
      <c r="B412" s="13"/>
      <c r="C412" s="38"/>
      <c r="D412" s="80"/>
      <c r="E412" s="82">
        <v>4123</v>
      </c>
      <c r="F412" s="73"/>
      <c r="G412" s="20" t="s">
        <v>8</v>
      </c>
      <c r="H412" s="105">
        <v>2200</v>
      </c>
      <c r="I412" s="105">
        <v>2200</v>
      </c>
      <c r="J412" s="116">
        <f t="shared" si="9"/>
        <v>100</v>
      </c>
    </row>
    <row r="413" spans="1:10" ht="18.75">
      <c r="A413" s="9"/>
      <c r="B413" s="9"/>
      <c r="C413" s="38"/>
      <c r="D413" s="80"/>
      <c r="E413" s="82">
        <v>4125</v>
      </c>
      <c r="F413" s="73"/>
      <c r="G413" s="20" t="s">
        <v>9</v>
      </c>
      <c r="H413" s="105">
        <v>8050</v>
      </c>
      <c r="I413" s="105">
        <v>8042.8</v>
      </c>
      <c r="J413" s="116">
        <f t="shared" si="9"/>
        <v>99.91055900621119</v>
      </c>
    </row>
    <row r="414" spans="1:10" ht="18.75">
      <c r="A414" s="9"/>
      <c r="B414" s="9"/>
      <c r="C414" s="38"/>
      <c r="D414" s="80"/>
      <c r="E414" s="82">
        <v>4129</v>
      </c>
      <c r="F414" s="73"/>
      <c r="G414" s="20" t="s">
        <v>10</v>
      </c>
      <c r="H414" s="105">
        <v>1300</v>
      </c>
      <c r="I414" s="105">
        <v>1300</v>
      </c>
      <c r="J414" s="116">
        <f t="shared" si="9"/>
        <v>100</v>
      </c>
    </row>
    <row r="415" spans="1:10" ht="18.75">
      <c r="A415" s="17"/>
      <c r="B415" s="17"/>
      <c r="C415" s="38"/>
      <c r="D415" s="80">
        <v>413</v>
      </c>
      <c r="E415" s="82"/>
      <c r="F415" s="73"/>
      <c r="G415" s="19" t="s">
        <v>11</v>
      </c>
      <c r="H415" s="107">
        <f>H416+H421+H422+H425+H426</f>
        <v>36100</v>
      </c>
      <c r="I415" s="107">
        <f>I416+I421+I422+I425+I426</f>
        <v>31239.37</v>
      </c>
      <c r="J415" s="118">
        <f t="shared" si="9"/>
        <v>86.53565096952909</v>
      </c>
    </row>
    <row r="416" spans="1:10" ht="18.75">
      <c r="A416" s="13"/>
      <c r="B416" s="13"/>
      <c r="C416" s="38"/>
      <c r="D416" s="80"/>
      <c r="E416" s="86">
        <v>4131</v>
      </c>
      <c r="F416" s="73"/>
      <c r="G416" s="21" t="s">
        <v>12</v>
      </c>
      <c r="H416" s="59">
        <f>SUM(H417:H420)</f>
        <v>1600</v>
      </c>
      <c r="I416" s="59">
        <f>SUM(I417:I420)</f>
        <v>1316.41</v>
      </c>
      <c r="J416" s="110">
        <f t="shared" si="9"/>
        <v>82.275625</v>
      </c>
    </row>
    <row r="417" spans="1:10" ht="18.75">
      <c r="A417" s="9"/>
      <c r="B417" s="9"/>
      <c r="C417" s="38"/>
      <c r="D417" s="80"/>
      <c r="E417" s="82"/>
      <c r="F417" s="73" t="s">
        <v>86</v>
      </c>
      <c r="G417" s="20" t="s">
        <v>164</v>
      </c>
      <c r="H417" s="105">
        <v>0</v>
      </c>
      <c r="I417" s="105">
        <v>0</v>
      </c>
      <c r="J417" s="116">
        <v>0</v>
      </c>
    </row>
    <row r="418" spans="1:10" ht="18.75">
      <c r="A418" s="9"/>
      <c r="B418" s="9"/>
      <c r="C418" s="38"/>
      <c r="D418" s="80"/>
      <c r="E418" s="82"/>
      <c r="F418" s="73" t="s">
        <v>109</v>
      </c>
      <c r="G418" s="20" t="s">
        <v>136</v>
      </c>
      <c r="H418" s="105">
        <v>0</v>
      </c>
      <c r="I418" s="105">
        <v>0</v>
      </c>
      <c r="J418" s="116">
        <v>0</v>
      </c>
    </row>
    <row r="419" spans="1:10" ht="19.5" customHeight="1">
      <c r="A419" s="9"/>
      <c r="B419" s="9"/>
      <c r="C419" s="38"/>
      <c r="D419" s="80"/>
      <c r="E419" s="82"/>
      <c r="F419" s="73" t="s">
        <v>88</v>
      </c>
      <c r="G419" s="20" t="s">
        <v>116</v>
      </c>
      <c r="H419" s="105">
        <v>0</v>
      </c>
      <c r="I419" s="105">
        <v>0</v>
      </c>
      <c r="J419" s="116">
        <v>0</v>
      </c>
    </row>
    <row r="420" spans="1:10" ht="20.25" customHeight="1">
      <c r="A420" s="9"/>
      <c r="B420" s="9"/>
      <c r="C420" s="38"/>
      <c r="D420" s="80"/>
      <c r="E420" s="82"/>
      <c r="F420" s="73" t="s">
        <v>90</v>
      </c>
      <c r="G420" s="20" t="s">
        <v>91</v>
      </c>
      <c r="H420" s="105">
        <v>1600</v>
      </c>
      <c r="I420" s="105">
        <v>1316.41</v>
      </c>
      <c r="J420" s="116">
        <f t="shared" si="9"/>
        <v>82.275625</v>
      </c>
    </row>
    <row r="421" spans="1:10" ht="18" customHeight="1">
      <c r="A421" s="9"/>
      <c r="B421" s="9"/>
      <c r="C421" s="38"/>
      <c r="D421" s="80"/>
      <c r="E421" s="82">
        <v>4132</v>
      </c>
      <c r="F421" s="73"/>
      <c r="G421" s="20" t="s">
        <v>34</v>
      </c>
      <c r="H421" s="105">
        <v>0</v>
      </c>
      <c r="I421" s="105">
        <v>0</v>
      </c>
      <c r="J421" s="116">
        <v>0</v>
      </c>
    </row>
    <row r="422" spans="1:10" ht="18" customHeight="1">
      <c r="A422" s="9"/>
      <c r="B422" s="9"/>
      <c r="C422" s="38"/>
      <c r="D422" s="80"/>
      <c r="E422" s="86">
        <v>4134</v>
      </c>
      <c r="F422" s="74"/>
      <c r="G422" s="45" t="s">
        <v>114</v>
      </c>
      <c r="H422" s="59">
        <f>SUM(H423:H424)</f>
        <v>23100</v>
      </c>
      <c r="I422" s="59">
        <f>SUM(I423:I424)</f>
        <v>24380.98</v>
      </c>
      <c r="J422" s="110">
        <f t="shared" si="9"/>
        <v>105.54536796536796</v>
      </c>
    </row>
    <row r="423" spans="1:10" ht="17.25" customHeight="1">
      <c r="A423" s="9"/>
      <c r="B423" s="9"/>
      <c r="C423" s="38"/>
      <c r="D423" s="80"/>
      <c r="E423" s="82"/>
      <c r="F423" s="73" t="s">
        <v>105</v>
      </c>
      <c r="G423" s="20" t="s">
        <v>234</v>
      </c>
      <c r="H423" s="105">
        <v>1600</v>
      </c>
      <c r="I423" s="105">
        <v>781.21</v>
      </c>
      <c r="J423" s="116">
        <f t="shared" si="9"/>
        <v>48.825625</v>
      </c>
    </row>
    <row r="424" spans="1:10" ht="19.5" customHeight="1">
      <c r="A424" s="9"/>
      <c r="B424" s="9"/>
      <c r="C424" s="38"/>
      <c r="D424" s="80"/>
      <c r="E424" s="82"/>
      <c r="F424" s="73" t="s">
        <v>106</v>
      </c>
      <c r="G424" s="20" t="s">
        <v>235</v>
      </c>
      <c r="H424" s="105">
        <v>21500</v>
      </c>
      <c r="I424" s="105">
        <v>23599.77</v>
      </c>
      <c r="J424" s="116">
        <f t="shared" si="9"/>
        <v>109.76637209302326</v>
      </c>
    </row>
    <row r="425" spans="1:10" ht="18.75" customHeight="1">
      <c r="A425" s="9"/>
      <c r="B425" s="9"/>
      <c r="C425" s="38"/>
      <c r="D425" s="80"/>
      <c r="E425" s="82">
        <v>4135</v>
      </c>
      <c r="F425" s="73"/>
      <c r="G425" s="20" t="s">
        <v>82</v>
      </c>
      <c r="H425" s="105">
        <v>1200</v>
      </c>
      <c r="I425" s="105">
        <v>1296.54</v>
      </c>
      <c r="J425" s="116">
        <f t="shared" si="9"/>
        <v>108.04499999999999</v>
      </c>
    </row>
    <row r="426" spans="1:10" ht="20.25" customHeight="1">
      <c r="A426" s="13"/>
      <c r="B426" s="13"/>
      <c r="C426" s="38"/>
      <c r="D426" s="80"/>
      <c r="E426" s="86">
        <v>4139</v>
      </c>
      <c r="F426" s="73"/>
      <c r="G426" s="21" t="s">
        <v>92</v>
      </c>
      <c r="H426" s="59">
        <f>SUM(H427:H428)</f>
        <v>10200</v>
      </c>
      <c r="I426" s="59">
        <f>SUM(I427:I428)</f>
        <v>4245.44</v>
      </c>
      <c r="J426" s="110">
        <f t="shared" si="9"/>
        <v>41.62196078431372</v>
      </c>
    </row>
    <row r="427" spans="1:10" ht="21" customHeight="1">
      <c r="A427" s="9"/>
      <c r="B427" s="9"/>
      <c r="C427" s="38"/>
      <c r="D427" s="80"/>
      <c r="E427" s="82"/>
      <c r="F427" s="73" t="s">
        <v>93</v>
      </c>
      <c r="G427" s="20" t="s">
        <v>94</v>
      </c>
      <c r="H427" s="105">
        <v>2500</v>
      </c>
      <c r="I427" s="105">
        <v>4245.44</v>
      </c>
      <c r="J427" s="116">
        <f t="shared" si="9"/>
        <v>169.8176</v>
      </c>
    </row>
    <row r="428" spans="1:10" ht="21" customHeight="1">
      <c r="A428" s="9"/>
      <c r="B428" s="9"/>
      <c r="C428" s="38"/>
      <c r="D428" s="80"/>
      <c r="E428" s="82"/>
      <c r="F428" s="73" t="s">
        <v>112</v>
      </c>
      <c r="G428" s="20" t="s">
        <v>176</v>
      </c>
      <c r="H428" s="105">
        <v>7700</v>
      </c>
      <c r="I428" s="105">
        <v>0</v>
      </c>
      <c r="J428" s="116">
        <f t="shared" si="9"/>
        <v>0</v>
      </c>
    </row>
    <row r="429" spans="1:10" ht="18.75">
      <c r="A429" s="9"/>
      <c r="B429" s="9"/>
      <c r="C429" s="38"/>
      <c r="D429" s="80">
        <v>414</v>
      </c>
      <c r="E429" s="82"/>
      <c r="F429" s="73"/>
      <c r="G429" s="19" t="s">
        <v>14</v>
      </c>
      <c r="H429" s="107">
        <f>SUM(H430:H431)</f>
        <v>11500</v>
      </c>
      <c r="I429" s="107">
        <f>SUM(I430:I431)</f>
        <v>12231.17</v>
      </c>
      <c r="J429" s="118">
        <f t="shared" si="9"/>
        <v>106.358</v>
      </c>
    </row>
    <row r="430" spans="1:10" ht="18.75">
      <c r="A430" s="9"/>
      <c r="B430" s="9"/>
      <c r="C430" s="38"/>
      <c r="D430" s="80"/>
      <c r="E430" s="82">
        <v>4143</v>
      </c>
      <c r="F430" s="73"/>
      <c r="G430" s="20" t="s">
        <v>157</v>
      </c>
      <c r="H430" s="105">
        <v>500</v>
      </c>
      <c r="I430" s="105">
        <v>995.11</v>
      </c>
      <c r="J430" s="116">
        <f t="shared" si="9"/>
        <v>199.02200000000002</v>
      </c>
    </row>
    <row r="431" spans="1:10" ht="19.5" customHeight="1">
      <c r="A431" s="9"/>
      <c r="B431" s="9"/>
      <c r="C431" s="38"/>
      <c r="D431" s="80"/>
      <c r="E431" s="82">
        <v>4143</v>
      </c>
      <c r="F431" s="73"/>
      <c r="G431" s="20" t="s">
        <v>59</v>
      </c>
      <c r="H431" s="105">
        <v>11000</v>
      </c>
      <c r="I431" s="105">
        <v>11236.06</v>
      </c>
      <c r="J431" s="116">
        <f t="shared" si="9"/>
        <v>102.146</v>
      </c>
    </row>
    <row r="432" spans="1:10" ht="18.75">
      <c r="A432" s="13"/>
      <c r="B432" s="13"/>
      <c r="C432" s="38"/>
      <c r="D432" s="80">
        <v>418</v>
      </c>
      <c r="E432" s="81"/>
      <c r="F432" s="73"/>
      <c r="G432" s="19" t="s">
        <v>17</v>
      </c>
      <c r="H432" s="107">
        <f>H433</f>
        <v>350</v>
      </c>
      <c r="I432" s="107">
        <f>I433</f>
        <v>331.7</v>
      </c>
      <c r="J432" s="118">
        <f t="shared" si="9"/>
        <v>94.77142857142857</v>
      </c>
    </row>
    <row r="433" spans="1:10" ht="21" customHeight="1">
      <c r="A433" s="9"/>
      <c r="B433" s="9"/>
      <c r="C433" s="38"/>
      <c r="D433" s="80"/>
      <c r="E433" s="82">
        <v>4184</v>
      </c>
      <c r="F433" s="73"/>
      <c r="G433" s="20" t="s">
        <v>177</v>
      </c>
      <c r="H433" s="105">
        <v>350</v>
      </c>
      <c r="I433" s="105">
        <v>331.7</v>
      </c>
      <c r="J433" s="116">
        <f t="shared" si="9"/>
        <v>94.77142857142857</v>
      </c>
    </row>
    <row r="434" spans="1:10" ht="18.75" customHeight="1">
      <c r="A434" s="9"/>
      <c r="B434" s="9"/>
      <c r="C434" s="38">
        <v>44</v>
      </c>
      <c r="D434" s="80"/>
      <c r="E434" s="82"/>
      <c r="F434" s="70"/>
      <c r="G434" s="18" t="s">
        <v>20</v>
      </c>
      <c r="H434" s="106">
        <f>H435</f>
        <v>8700</v>
      </c>
      <c r="I434" s="106">
        <f>I435</f>
        <v>5299.19</v>
      </c>
      <c r="J434" s="120">
        <f t="shared" si="9"/>
        <v>60.91022988505747</v>
      </c>
    </row>
    <row r="435" spans="1:10" ht="18.75">
      <c r="A435" s="13"/>
      <c r="B435" s="13"/>
      <c r="C435" s="38"/>
      <c r="D435" s="80">
        <v>441</v>
      </c>
      <c r="E435" s="82"/>
      <c r="F435" s="70"/>
      <c r="G435" s="19" t="s">
        <v>20</v>
      </c>
      <c r="H435" s="107">
        <f>SUM(H436:H438)</f>
        <v>8700</v>
      </c>
      <c r="I435" s="107">
        <f>SUM(I436:I438)</f>
        <v>5299.19</v>
      </c>
      <c r="J435" s="118">
        <f t="shared" si="9"/>
        <v>60.91022988505747</v>
      </c>
    </row>
    <row r="436" spans="1:10" ht="21" customHeight="1">
      <c r="A436" s="13"/>
      <c r="B436" s="13"/>
      <c r="C436" s="38"/>
      <c r="D436" s="80"/>
      <c r="E436" s="82">
        <v>4412</v>
      </c>
      <c r="F436" s="70"/>
      <c r="G436" s="33" t="s">
        <v>162</v>
      </c>
      <c r="H436" s="105">
        <v>0</v>
      </c>
      <c r="I436" s="105">
        <v>0</v>
      </c>
      <c r="J436" s="116">
        <v>0</v>
      </c>
    </row>
    <row r="437" spans="1:10" ht="18.75" customHeight="1">
      <c r="A437" s="17"/>
      <c r="B437" s="17"/>
      <c r="C437" s="38"/>
      <c r="D437" s="80"/>
      <c r="E437" s="82">
        <v>4415</v>
      </c>
      <c r="F437" s="73"/>
      <c r="G437" s="20" t="s">
        <v>201</v>
      </c>
      <c r="H437" s="105">
        <v>8700</v>
      </c>
      <c r="I437" s="105">
        <v>5299.19</v>
      </c>
      <c r="J437" s="116">
        <f t="shared" si="9"/>
        <v>60.91022988505747</v>
      </c>
    </row>
    <row r="438" spans="1:10" ht="37.5" customHeight="1">
      <c r="A438" s="17"/>
      <c r="B438" s="17"/>
      <c r="C438" s="38"/>
      <c r="D438" s="80"/>
      <c r="E438" s="82">
        <v>4416</v>
      </c>
      <c r="F438" s="73"/>
      <c r="G438" s="20" t="s">
        <v>161</v>
      </c>
      <c r="H438" s="105">
        <v>0</v>
      </c>
      <c r="I438" s="105">
        <v>0</v>
      </c>
      <c r="J438" s="116">
        <v>0</v>
      </c>
    </row>
    <row r="439" spans="1:10" ht="20.25" customHeight="1">
      <c r="A439" s="13"/>
      <c r="B439" s="13"/>
      <c r="C439" s="38">
        <v>46</v>
      </c>
      <c r="D439" s="80"/>
      <c r="E439" s="81"/>
      <c r="F439" s="73"/>
      <c r="G439" s="18" t="s">
        <v>22</v>
      </c>
      <c r="H439" s="106">
        <f>H440</f>
        <v>0</v>
      </c>
      <c r="I439" s="106">
        <f>I440</f>
        <v>0</v>
      </c>
      <c r="J439" s="120">
        <v>0</v>
      </c>
    </row>
    <row r="440" spans="1:10" ht="18.75" customHeight="1">
      <c r="A440" s="9"/>
      <c r="B440" s="9"/>
      <c r="C440" s="38"/>
      <c r="D440" s="80">
        <v>463</v>
      </c>
      <c r="E440" s="82"/>
      <c r="F440" s="73"/>
      <c r="G440" s="19" t="s">
        <v>24</v>
      </c>
      <c r="H440" s="107">
        <f>SUM(H441:H441)</f>
        <v>0</v>
      </c>
      <c r="I440" s="107">
        <f>SUM(I441:I441)</f>
        <v>0</v>
      </c>
      <c r="J440" s="118">
        <v>0</v>
      </c>
    </row>
    <row r="441" spans="1:10" ht="19.5" customHeight="1">
      <c r="A441" s="9"/>
      <c r="B441" s="9"/>
      <c r="C441" s="38"/>
      <c r="D441" s="80"/>
      <c r="E441" s="82">
        <v>4631</v>
      </c>
      <c r="F441" s="73"/>
      <c r="G441" s="20" t="s">
        <v>133</v>
      </c>
      <c r="H441" s="105">
        <v>0</v>
      </c>
      <c r="I441" s="105">
        <v>0</v>
      </c>
      <c r="J441" s="116">
        <v>0</v>
      </c>
    </row>
    <row r="442" spans="1:10" ht="18.75">
      <c r="A442" s="9"/>
      <c r="B442" s="9"/>
      <c r="C442" s="38"/>
      <c r="D442" s="80"/>
      <c r="E442" s="82"/>
      <c r="F442" s="70"/>
      <c r="G442" s="19" t="s">
        <v>37</v>
      </c>
      <c r="H442" s="107">
        <f>H404+H434+H439</f>
        <v>174950</v>
      </c>
      <c r="I442" s="107">
        <f>I404+I434+I439</f>
        <v>168530.72000000003</v>
      </c>
      <c r="J442" s="118">
        <f t="shared" si="9"/>
        <v>96.33079165475851</v>
      </c>
    </row>
    <row r="443" spans="1:10" ht="18.75">
      <c r="A443" s="9"/>
      <c r="B443" s="9"/>
      <c r="C443" s="38"/>
      <c r="D443" s="80"/>
      <c r="E443" s="82"/>
      <c r="F443" s="70"/>
      <c r="G443" s="19"/>
      <c r="H443" s="105"/>
      <c r="I443" s="105"/>
      <c r="J443" s="116"/>
    </row>
    <row r="444" spans="1:10" ht="18.75">
      <c r="A444" s="9">
        <v>13</v>
      </c>
      <c r="B444" s="9" t="s">
        <v>158</v>
      </c>
      <c r="C444" s="38"/>
      <c r="D444" s="80"/>
      <c r="E444" s="82"/>
      <c r="F444" s="70"/>
      <c r="G444" s="19" t="s">
        <v>152</v>
      </c>
      <c r="H444" s="105"/>
      <c r="I444" s="105"/>
      <c r="J444" s="116"/>
    </row>
    <row r="445" spans="1:10" ht="18.75">
      <c r="A445" s="9"/>
      <c r="B445" s="9"/>
      <c r="C445" s="38">
        <v>41</v>
      </c>
      <c r="D445" s="80"/>
      <c r="E445" s="82"/>
      <c r="F445" s="70"/>
      <c r="G445" s="41" t="s">
        <v>153</v>
      </c>
      <c r="H445" s="106">
        <f>H446+H452+H456+H470+H473</f>
        <v>131750</v>
      </c>
      <c r="I445" s="106">
        <f>I446+I452+I456+I470+I473</f>
        <v>141589.86000000002</v>
      </c>
      <c r="J445" s="120">
        <f t="shared" si="9"/>
        <v>107.46858444022772</v>
      </c>
    </row>
    <row r="446" spans="1:10" ht="18.75" customHeight="1">
      <c r="A446" s="9"/>
      <c r="B446" s="9"/>
      <c r="C446" s="38"/>
      <c r="D446" s="80">
        <v>411</v>
      </c>
      <c r="E446" s="82"/>
      <c r="F446" s="70"/>
      <c r="G446" s="19" t="s">
        <v>1</v>
      </c>
      <c r="H446" s="107">
        <f>SUM(H447:H451)</f>
        <v>98000</v>
      </c>
      <c r="I446" s="107">
        <f>SUM(I447:I451)</f>
        <v>100451.03</v>
      </c>
      <c r="J446" s="118">
        <f t="shared" si="9"/>
        <v>102.50105102040817</v>
      </c>
    </row>
    <row r="447" spans="1:10" ht="18.75">
      <c r="A447" s="9"/>
      <c r="B447" s="9"/>
      <c r="C447" s="38"/>
      <c r="D447" s="80"/>
      <c r="E447" s="82">
        <v>4111</v>
      </c>
      <c r="F447" s="70"/>
      <c r="G447" s="33" t="s">
        <v>2</v>
      </c>
      <c r="H447" s="105">
        <v>98000</v>
      </c>
      <c r="I447" s="105">
        <v>97680.17</v>
      </c>
      <c r="J447" s="116">
        <f t="shared" si="9"/>
        <v>99.67364285714285</v>
      </c>
    </row>
    <row r="448" spans="1:10" ht="18.75">
      <c r="A448" s="9"/>
      <c r="B448" s="9"/>
      <c r="C448" s="38"/>
      <c r="D448" s="80"/>
      <c r="E448" s="82">
        <v>4112</v>
      </c>
      <c r="F448" s="70"/>
      <c r="G448" s="33" t="s">
        <v>3</v>
      </c>
      <c r="H448" s="105">
        <v>0</v>
      </c>
      <c r="I448" s="105">
        <v>562.04</v>
      </c>
      <c r="J448" s="116"/>
    </row>
    <row r="449" spans="1:10" ht="18.75">
      <c r="A449" s="9"/>
      <c r="B449" s="9"/>
      <c r="C449" s="38"/>
      <c r="D449" s="80"/>
      <c r="E449" s="82">
        <v>4113</v>
      </c>
      <c r="F449" s="70"/>
      <c r="G449" s="33" t="s">
        <v>4</v>
      </c>
      <c r="H449" s="105">
        <v>0</v>
      </c>
      <c r="I449" s="105">
        <v>1498.77</v>
      </c>
      <c r="J449" s="116"/>
    </row>
    <row r="450" spans="1:10" ht="18.75">
      <c r="A450" s="9"/>
      <c r="B450" s="9"/>
      <c r="C450" s="38"/>
      <c r="D450" s="80"/>
      <c r="E450" s="82">
        <v>4114</v>
      </c>
      <c r="F450" s="70"/>
      <c r="G450" s="33" t="s">
        <v>154</v>
      </c>
      <c r="H450" s="105">
        <v>0</v>
      </c>
      <c r="I450" s="105">
        <v>636.99</v>
      </c>
      <c r="J450" s="116"/>
    </row>
    <row r="451" spans="1:10" ht="18.75">
      <c r="A451" s="9"/>
      <c r="B451" s="9"/>
      <c r="C451" s="38"/>
      <c r="D451" s="80"/>
      <c r="E451" s="82">
        <v>4115</v>
      </c>
      <c r="F451" s="70"/>
      <c r="G451" s="33" t="s">
        <v>6</v>
      </c>
      <c r="H451" s="105">
        <v>0</v>
      </c>
      <c r="I451" s="105">
        <v>73.06</v>
      </c>
      <c r="J451" s="116"/>
    </row>
    <row r="452" spans="1:10" ht="18.75">
      <c r="A452" s="9"/>
      <c r="B452" s="9"/>
      <c r="C452" s="38"/>
      <c r="D452" s="80">
        <v>412</v>
      </c>
      <c r="E452" s="82"/>
      <c r="F452" s="70"/>
      <c r="G452" s="19" t="s">
        <v>155</v>
      </c>
      <c r="H452" s="107">
        <f>SUM(H453:H455)</f>
        <v>13050</v>
      </c>
      <c r="I452" s="107">
        <f>SUM(I453:I455)</f>
        <v>13201.4</v>
      </c>
      <c r="J452" s="118">
        <f t="shared" si="9"/>
        <v>101.16015325670497</v>
      </c>
    </row>
    <row r="453" spans="1:10" ht="18.75">
      <c r="A453" s="9"/>
      <c r="B453" s="9"/>
      <c r="C453" s="38"/>
      <c r="D453" s="80"/>
      <c r="E453" s="82">
        <v>4123</v>
      </c>
      <c r="F453" s="70"/>
      <c r="G453" s="20" t="s">
        <v>8</v>
      </c>
      <c r="H453" s="105">
        <v>2100</v>
      </c>
      <c r="I453" s="105">
        <v>2200</v>
      </c>
      <c r="J453" s="116">
        <f t="shared" si="9"/>
        <v>104.76190476190477</v>
      </c>
    </row>
    <row r="454" spans="1:10" ht="18.75">
      <c r="A454" s="9"/>
      <c r="B454" s="9"/>
      <c r="C454" s="38"/>
      <c r="D454" s="80"/>
      <c r="E454" s="82">
        <v>4125</v>
      </c>
      <c r="F454" s="70"/>
      <c r="G454" s="20" t="s">
        <v>9</v>
      </c>
      <c r="H454" s="105">
        <v>7900</v>
      </c>
      <c r="I454" s="105">
        <v>7784</v>
      </c>
      <c r="J454" s="116">
        <f t="shared" si="9"/>
        <v>98.53164556962025</v>
      </c>
    </row>
    <row r="455" spans="1:10" ht="18.75">
      <c r="A455" s="9"/>
      <c r="B455" s="9"/>
      <c r="C455" s="38"/>
      <c r="D455" s="80"/>
      <c r="E455" s="82">
        <v>4129</v>
      </c>
      <c r="F455" s="70"/>
      <c r="G455" s="20" t="s">
        <v>10</v>
      </c>
      <c r="H455" s="105">
        <v>3050</v>
      </c>
      <c r="I455" s="105">
        <v>3217.4</v>
      </c>
      <c r="J455" s="116">
        <f t="shared" si="9"/>
        <v>105.48852459016393</v>
      </c>
    </row>
    <row r="456" spans="1:10" ht="18.75">
      <c r="A456" s="9"/>
      <c r="B456" s="9"/>
      <c r="C456" s="38"/>
      <c r="D456" s="80">
        <v>413</v>
      </c>
      <c r="E456" s="82"/>
      <c r="F456" s="70"/>
      <c r="G456" s="19" t="s">
        <v>11</v>
      </c>
      <c r="H456" s="107">
        <f>H457+H461+H462+H463+H466+H467</f>
        <v>15900</v>
      </c>
      <c r="I456" s="107">
        <f>I457+I461+I462+I463+I466+I467</f>
        <v>22874.569999999996</v>
      </c>
      <c r="J456" s="118">
        <f t="shared" si="9"/>
        <v>143.86522012578612</v>
      </c>
    </row>
    <row r="457" spans="1:10" ht="18.75">
      <c r="A457" s="9"/>
      <c r="B457" s="9"/>
      <c r="C457" s="38"/>
      <c r="D457" s="80"/>
      <c r="E457" s="86">
        <v>4131</v>
      </c>
      <c r="F457" s="70"/>
      <c r="G457" s="21" t="s">
        <v>12</v>
      </c>
      <c r="H457" s="59">
        <f>SUM(H458:H460)</f>
        <v>2600</v>
      </c>
      <c r="I457" s="59">
        <f>SUM(I458:I460)</f>
        <v>2651.7</v>
      </c>
      <c r="J457" s="110">
        <f aca="true" t="shared" si="10" ref="J457:J520">(I457/H457)*100</f>
        <v>101.98846153846152</v>
      </c>
    </row>
    <row r="458" spans="1:10" ht="18.75">
      <c r="A458" s="9"/>
      <c r="B458" s="9"/>
      <c r="C458" s="38"/>
      <c r="D458" s="80"/>
      <c r="E458" s="82"/>
      <c r="F458" s="73" t="s">
        <v>86</v>
      </c>
      <c r="G458" s="20" t="s">
        <v>87</v>
      </c>
      <c r="H458" s="105">
        <v>500</v>
      </c>
      <c r="I458" s="105">
        <v>441.94</v>
      </c>
      <c r="J458" s="116">
        <f t="shared" si="10"/>
        <v>88.388</v>
      </c>
    </row>
    <row r="459" spans="1:10" ht="18.75">
      <c r="A459" s="9"/>
      <c r="B459" s="9"/>
      <c r="C459" s="38"/>
      <c r="D459" s="80"/>
      <c r="E459" s="82"/>
      <c r="F459" s="73" t="s">
        <v>88</v>
      </c>
      <c r="G459" s="20" t="s">
        <v>236</v>
      </c>
      <c r="H459" s="105">
        <v>800</v>
      </c>
      <c r="I459" s="105">
        <v>754.3</v>
      </c>
      <c r="J459" s="116">
        <f t="shared" si="10"/>
        <v>94.2875</v>
      </c>
    </row>
    <row r="460" spans="1:10" ht="18.75" customHeight="1">
      <c r="A460" s="9"/>
      <c r="B460" s="9"/>
      <c r="C460" s="38"/>
      <c r="D460" s="80"/>
      <c r="E460" s="82"/>
      <c r="F460" s="73" t="s">
        <v>90</v>
      </c>
      <c r="G460" s="20" t="s">
        <v>91</v>
      </c>
      <c r="H460" s="105">
        <v>1300</v>
      </c>
      <c r="I460" s="105">
        <v>1455.46</v>
      </c>
      <c r="J460" s="116">
        <f t="shared" si="10"/>
        <v>111.95846153846153</v>
      </c>
    </row>
    <row r="461" spans="1:10" ht="18.75">
      <c r="A461" s="9"/>
      <c r="B461" s="9"/>
      <c r="C461" s="38"/>
      <c r="D461" s="80"/>
      <c r="E461" s="82">
        <v>4132</v>
      </c>
      <c r="F461" s="70"/>
      <c r="G461" s="20" t="s">
        <v>34</v>
      </c>
      <c r="H461" s="105">
        <v>200</v>
      </c>
      <c r="I461" s="105">
        <v>72</v>
      </c>
      <c r="J461" s="116">
        <f t="shared" si="10"/>
        <v>36</v>
      </c>
    </row>
    <row r="462" spans="1:10" ht="18.75">
      <c r="A462" s="9"/>
      <c r="B462" s="9"/>
      <c r="C462" s="38"/>
      <c r="D462" s="80"/>
      <c r="E462" s="82">
        <v>4133</v>
      </c>
      <c r="F462" s="70"/>
      <c r="G462" s="20" t="s">
        <v>181</v>
      </c>
      <c r="H462" s="105">
        <v>300</v>
      </c>
      <c r="I462" s="105">
        <v>102.95</v>
      </c>
      <c r="J462" s="116">
        <f t="shared" si="10"/>
        <v>34.31666666666667</v>
      </c>
    </row>
    <row r="463" spans="1:10" ht="18.75">
      <c r="A463" s="9"/>
      <c r="B463" s="9"/>
      <c r="C463" s="38"/>
      <c r="D463" s="80"/>
      <c r="E463" s="86">
        <v>4134</v>
      </c>
      <c r="F463" s="70"/>
      <c r="G463" s="45" t="s">
        <v>114</v>
      </c>
      <c r="H463" s="59">
        <f>SUM(H464:H465)</f>
        <v>8050</v>
      </c>
      <c r="I463" s="59">
        <f>SUM(I464:I465)</f>
        <v>15424.869999999999</v>
      </c>
      <c r="J463" s="110">
        <f t="shared" si="10"/>
        <v>191.61329192546583</v>
      </c>
    </row>
    <row r="464" spans="1:10" ht="18" customHeight="1">
      <c r="A464" s="9"/>
      <c r="B464" s="9"/>
      <c r="C464" s="38"/>
      <c r="D464" s="80"/>
      <c r="E464" s="82"/>
      <c r="F464" s="73" t="s">
        <v>105</v>
      </c>
      <c r="G464" s="20" t="s">
        <v>234</v>
      </c>
      <c r="H464" s="105">
        <v>5700</v>
      </c>
      <c r="I464" s="105">
        <v>12899.91</v>
      </c>
      <c r="J464" s="116">
        <f t="shared" si="10"/>
        <v>226.3142105263158</v>
      </c>
    </row>
    <row r="465" spans="1:10" ht="18.75">
      <c r="A465" s="9"/>
      <c r="B465" s="9"/>
      <c r="C465" s="38"/>
      <c r="D465" s="80"/>
      <c r="E465" s="82"/>
      <c r="F465" s="73" t="s">
        <v>106</v>
      </c>
      <c r="G465" s="20" t="s">
        <v>237</v>
      </c>
      <c r="H465" s="105">
        <v>2350</v>
      </c>
      <c r="I465" s="105">
        <v>2524.96</v>
      </c>
      <c r="J465" s="116">
        <f t="shared" si="10"/>
        <v>107.44510638297872</v>
      </c>
    </row>
    <row r="466" spans="1:10" ht="18.75">
      <c r="A466" s="9"/>
      <c r="B466" s="9"/>
      <c r="C466" s="38"/>
      <c r="D466" s="80"/>
      <c r="E466" s="82">
        <v>4135</v>
      </c>
      <c r="F466" s="70"/>
      <c r="G466" s="20" t="s">
        <v>82</v>
      </c>
      <c r="H466" s="105">
        <v>1850</v>
      </c>
      <c r="I466" s="105">
        <v>1481.27</v>
      </c>
      <c r="J466" s="116">
        <f t="shared" si="10"/>
        <v>80.06864864864865</v>
      </c>
    </row>
    <row r="467" spans="1:10" ht="18.75">
      <c r="A467" s="9"/>
      <c r="B467" s="9"/>
      <c r="C467" s="38"/>
      <c r="D467" s="80"/>
      <c r="E467" s="86">
        <v>4139</v>
      </c>
      <c r="F467" s="70"/>
      <c r="G467" s="21" t="s">
        <v>92</v>
      </c>
      <c r="H467" s="59">
        <f>SUM(H468:H469)</f>
        <v>2900</v>
      </c>
      <c r="I467" s="59">
        <f>SUM(I468:I469)</f>
        <v>3141.7799999999997</v>
      </c>
      <c r="J467" s="110">
        <f t="shared" si="10"/>
        <v>108.33724137931033</v>
      </c>
    </row>
    <row r="468" spans="1:10" ht="18.75">
      <c r="A468" s="9"/>
      <c r="B468" s="9"/>
      <c r="C468" s="38"/>
      <c r="D468" s="80"/>
      <c r="E468" s="82"/>
      <c r="F468" s="73" t="s">
        <v>112</v>
      </c>
      <c r="G468" s="20" t="s">
        <v>238</v>
      </c>
      <c r="H468" s="105">
        <v>900</v>
      </c>
      <c r="I468" s="105">
        <v>817.2</v>
      </c>
      <c r="J468" s="116">
        <f t="shared" si="10"/>
        <v>90.8</v>
      </c>
    </row>
    <row r="469" spans="1:10" ht="21" customHeight="1">
      <c r="A469" s="9"/>
      <c r="B469" s="9"/>
      <c r="C469" s="38"/>
      <c r="D469" s="80"/>
      <c r="E469" s="82"/>
      <c r="F469" s="73" t="s">
        <v>100</v>
      </c>
      <c r="G469" s="33" t="s">
        <v>178</v>
      </c>
      <c r="H469" s="105">
        <v>2000</v>
      </c>
      <c r="I469" s="105">
        <v>2324.58</v>
      </c>
      <c r="J469" s="116">
        <f t="shared" si="10"/>
        <v>116.229</v>
      </c>
    </row>
    <row r="470" spans="1:10" ht="18.75">
      <c r="A470" s="9"/>
      <c r="B470" s="9"/>
      <c r="C470" s="38"/>
      <c r="D470" s="80">
        <v>414</v>
      </c>
      <c r="E470" s="82"/>
      <c r="F470" s="70"/>
      <c r="G470" s="46" t="s">
        <v>156</v>
      </c>
      <c r="H470" s="107">
        <f>SUM(H471:H472)</f>
        <v>900</v>
      </c>
      <c r="I470" s="107">
        <f>SUM(I471:I472)</f>
        <v>592.35</v>
      </c>
      <c r="J470" s="118">
        <f t="shared" si="10"/>
        <v>65.81666666666666</v>
      </c>
    </row>
    <row r="471" spans="1:10" ht="18.75">
      <c r="A471" s="9"/>
      <c r="B471" s="9"/>
      <c r="C471" s="38"/>
      <c r="D471" s="80"/>
      <c r="E471" s="82">
        <v>4143</v>
      </c>
      <c r="F471" s="70"/>
      <c r="G471" s="20" t="s">
        <v>157</v>
      </c>
      <c r="H471" s="105">
        <v>300</v>
      </c>
      <c r="I471" s="105">
        <v>133.71</v>
      </c>
      <c r="J471" s="116">
        <f t="shared" si="10"/>
        <v>44.57000000000001</v>
      </c>
    </row>
    <row r="472" spans="1:10" ht="18.75">
      <c r="A472" s="9"/>
      <c r="B472" s="9"/>
      <c r="C472" s="38"/>
      <c r="D472" s="80"/>
      <c r="E472" s="82">
        <v>4143</v>
      </c>
      <c r="F472" s="70"/>
      <c r="G472" s="20" t="s">
        <v>59</v>
      </c>
      <c r="H472" s="105">
        <v>600</v>
      </c>
      <c r="I472" s="105">
        <v>458.64</v>
      </c>
      <c r="J472" s="116">
        <f t="shared" si="10"/>
        <v>76.44</v>
      </c>
    </row>
    <row r="473" spans="1:10" ht="18.75">
      <c r="A473" s="9"/>
      <c r="B473" s="9"/>
      <c r="C473" s="38"/>
      <c r="D473" s="80">
        <v>418</v>
      </c>
      <c r="E473" s="82"/>
      <c r="F473" s="70"/>
      <c r="G473" s="19" t="s">
        <v>17</v>
      </c>
      <c r="H473" s="118">
        <f>H474</f>
        <v>3900</v>
      </c>
      <c r="I473" s="118">
        <f>I474</f>
        <v>4470.51</v>
      </c>
      <c r="J473" s="118">
        <f t="shared" si="10"/>
        <v>114.62846153846154</v>
      </c>
    </row>
    <row r="474" spans="1:10" ht="18.75">
      <c r="A474" s="9"/>
      <c r="B474" s="9"/>
      <c r="C474" s="38"/>
      <c r="D474" s="80"/>
      <c r="E474" s="82">
        <v>4184</v>
      </c>
      <c r="F474" s="70"/>
      <c r="G474" s="20" t="s">
        <v>239</v>
      </c>
      <c r="H474" s="105">
        <v>3900</v>
      </c>
      <c r="I474" s="105">
        <v>4470.51</v>
      </c>
      <c r="J474" s="116">
        <f t="shared" si="10"/>
        <v>114.62846153846154</v>
      </c>
    </row>
    <row r="475" spans="1:10" ht="18.75">
      <c r="A475" s="9"/>
      <c r="B475" s="9"/>
      <c r="C475" s="38"/>
      <c r="D475" s="80"/>
      <c r="E475" s="82">
        <v>4184</v>
      </c>
      <c r="F475" s="70"/>
      <c r="G475" s="20" t="s">
        <v>85</v>
      </c>
      <c r="H475" s="105">
        <v>0</v>
      </c>
      <c r="I475" s="105">
        <v>0</v>
      </c>
      <c r="J475" s="116">
        <v>0</v>
      </c>
    </row>
    <row r="476" spans="1:10" ht="18.75">
      <c r="A476" s="9"/>
      <c r="B476" s="9"/>
      <c r="C476" s="38">
        <v>42</v>
      </c>
      <c r="D476" s="85"/>
      <c r="E476" s="85"/>
      <c r="F476" s="72"/>
      <c r="G476" s="41" t="s">
        <v>18</v>
      </c>
      <c r="H476" s="106">
        <f>H477</f>
        <v>6000</v>
      </c>
      <c r="I476" s="106">
        <f>I477</f>
        <v>6000</v>
      </c>
      <c r="J476" s="120">
        <f t="shared" si="10"/>
        <v>100</v>
      </c>
    </row>
    <row r="477" spans="1:10" ht="18.75">
      <c r="A477" s="9"/>
      <c r="B477" s="9"/>
      <c r="C477" s="38"/>
      <c r="D477" s="80">
        <v>422</v>
      </c>
      <c r="E477" s="82"/>
      <c r="F477" s="70"/>
      <c r="G477" s="46" t="s">
        <v>77</v>
      </c>
      <c r="H477" s="107">
        <f>H478</f>
        <v>6000</v>
      </c>
      <c r="I477" s="107">
        <f>I478</f>
        <v>6000</v>
      </c>
      <c r="J477" s="118">
        <f t="shared" si="10"/>
        <v>100</v>
      </c>
    </row>
    <row r="478" spans="1:10" ht="18.75">
      <c r="A478" s="9"/>
      <c r="B478" s="9"/>
      <c r="C478" s="38"/>
      <c r="D478" s="80"/>
      <c r="E478" s="82">
        <v>4222</v>
      </c>
      <c r="F478" s="70"/>
      <c r="G478" s="20" t="s">
        <v>184</v>
      </c>
      <c r="H478" s="105">
        <v>6000</v>
      </c>
      <c r="I478" s="105">
        <v>6000</v>
      </c>
      <c r="J478" s="116">
        <f t="shared" si="10"/>
        <v>100</v>
      </c>
    </row>
    <row r="479" spans="1:10" ht="18.75">
      <c r="A479" s="9"/>
      <c r="B479" s="9"/>
      <c r="C479" s="38">
        <v>44</v>
      </c>
      <c r="D479" s="80"/>
      <c r="E479" s="82"/>
      <c r="F479" s="70"/>
      <c r="G479" s="18" t="s">
        <v>20</v>
      </c>
      <c r="H479" s="106">
        <f>H480</f>
        <v>300</v>
      </c>
      <c r="I479" s="106">
        <f>I480</f>
        <v>1837.8</v>
      </c>
      <c r="J479" s="120">
        <f t="shared" si="10"/>
        <v>612.5999999999999</v>
      </c>
    </row>
    <row r="480" spans="1:10" ht="18.75">
      <c r="A480" s="9"/>
      <c r="B480" s="9"/>
      <c r="C480" s="38"/>
      <c r="D480" s="80">
        <v>441</v>
      </c>
      <c r="E480" s="82"/>
      <c r="F480" s="70"/>
      <c r="G480" s="19" t="s">
        <v>20</v>
      </c>
      <c r="H480" s="107">
        <f>H481</f>
        <v>300</v>
      </c>
      <c r="I480" s="107">
        <f>I481</f>
        <v>1837.8</v>
      </c>
      <c r="J480" s="118">
        <f t="shared" si="10"/>
        <v>612.5999999999999</v>
      </c>
    </row>
    <row r="481" spans="1:10" ht="20.25" customHeight="1">
      <c r="A481" s="9"/>
      <c r="B481" s="9"/>
      <c r="C481" s="38"/>
      <c r="D481" s="80"/>
      <c r="E481" s="82">
        <v>4415</v>
      </c>
      <c r="F481" s="70"/>
      <c r="G481" s="20" t="s">
        <v>167</v>
      </c>
      <c r="H481" s="105">
        <v>300</v>
      </c>
      <c r="I481" s="105">
        <v>1837.8</v>
      </c>
      <c r="J481" s="116">
        <f t="shared" si="10"/>
        <v>612.5999999999999</v>
      </c>
    </row>
    <row r="482" spans="1:10" ht="18.75">
      <c r="A482" s="9"/>
      <c r="B482" s="9"/>
      <c r="C482" s="38">
        <v>46</v>
      </c>
      <c r="D482" s="80"/>
      <c r="E482" s="82"/>
      <c r="F482" s="70"/>
      <c r="G482" s="41" t="s">
        <v>78</v>
      </c>
      <c r="H482" s="106">
        <f>H483+H486</f>
        <v>14300</v>
      </c>
      <c r="I482" s="106">
        <f>I483+I486</f>
        <v>21776.010000000002</v>
      </c>
      <c r="J482" s="120">
        <f t="shared" si="10"/>
        <v>152.27979020979024</v>
      </c>
    </row>
    <row r="483" spans="1:10" ht="18.75">
      <c r="A483" s="9"/>
      <c r="B483" s="9"/>
      <c r="C483" s="38"/>
      <c r="D483" s="80">
        <v>461</v>
      </c>
      <c r="E483" s="82"/>
      <c r="F483" s="70"/>
      <c r="G483" s="19" t="s">
        <v>23</v>
      </c>
      <c r="H483" s="107">
        <f>H484</f>
        <v>2800</v>
      </c>
      <c r="I483" s="107">
        <f>I484</f>
        <v>2934.7</v>
      </c>
      <c r="J483" s="118">
        <f t="shared" si="10"/>
        <v>104.81071428571427</v>
      </c>
    </row>
    <row r="484" spans="1:10" ht="19.5" customHeight="1">
      <c r="A484" s="9"/>
      <c r="B484" s="9"/>
      <c r="C484" s="38"/>
      <c r="D484" s="80"/>
      <c r="E484" s="82">
        <v>4611</v>
      </c>
      <c r="F484" s="70"/>
      <c r="G484" s="21" t="s">
        <v>130</v>
      </c>
      <c r="H484" s="59">
        <f>H485</f>
        <v>2800</v>
      </c>
      <c r="I484" s="59">
        <f>I485</f>
        <v>2934.7</v>
      </c>
      <c r="J484" s="110">
        <f t="shared" si="10"/>
        <v>104.81071428571427</v>
      </c>
    </row>
    <row r="485" spans="1:10" ht="35.25" customHeight="1">
      <c r="A485" s="9"/>
      <c r="B485" s="9"/>
      <c r="C485" s="38"/>
      <c r="D485" s="80"/>
      <c r="E485" s="82"/>
      <c r="F485" s="73" t="s">
        <v>131</v>
      </c>
      <c r="G485" s="20" t="s">
        <v>202</v>
      </c>
      <c r="H485" s="105">
        <v>2800</v>
      </c>
      <c r="I485" s="105">
        <v>2934.7</v>
      </c>
      <c r="J485" s="116">
        <f t="shared" si="10"/>
        <v>104.81071428571427</v>
      </c>
    </row>
    <row r="486" spans="1:10" ht="18.75" customHeight="1">
      <c r="A486" s="9"/>
      <c r="B486" s="9"/>
      <c r="C486" s="38"/>
      <c r="D486" s="80">
        <v>463</v>
      </c>
      <c r="E486" s="82"/>
      <c r="F486" s="73"/>
      <c r="G486" s="46" t="s">
        <v>165</v>
      </c>
      <c r="H486" s="107">
        <f>SUM(H487:H487)</f>
        <v>11500</v>
      </c>
      <c r="I486" s="107">
        <f>SUM(I487:I487)</f>
        <v>18841.31</v>
      </c>
      <c r="J486" s="118">
        <f t="shared" si="10"/>
        <v>163.83747826086957</v>
      </c>
    </row>
    <row r="487" spans="1:10" ht="18.75" customHeight="1">
      <c r="A487" s="9"/>
      <c r="B487" s="9"/>
      <c r="C487" s="38"/>
      <c r="D487" s="80"/>
      <c r="E487" s="82">
        <v>4631</v>
      </c>
      <c r="F487" s="73"/>
      <c r="G487" s="33" t="s">
        <v>240</v>
      </c>
      <c r="H487" s="105">
        <v>11500</v>
      </c>
      <c r="I487" s="105">
        <v>18841.31</v>
      </c>
      <c r="J487" s="116">
        <f t="shared" si="10"/>
        <v>163.83747826086957</v>
      </c>
    </row>
    <row r="488" spans="1:10" ht="18.75">
      <c r="A488" s="9"/>
      <c r="B488" s="9"/>
      <c r="C488" s="38"/>
      <c r="D488" s="80"/>
      <c r="E488" s="82"/>
      <c r="F488" s="70"/>
      <c r="G488" s="19" t="s">
        <v>146</v>
      </c>
      <c r="H488" s="107">
        <f>H445+H476+H479+H482</f>
        <v>152350</v>
      </c>
      <c r="I488" s="107">
        <f>I445+I476+I479+I482</f>
        <v>171203.67</v>
      </c>
      <c r="J488" s="118">
        <f t="shared" si="10"/>
        <v>112.37523465703971</v>
      </c>
    </row>
    <row r="489" spans="1:10" ht="18.75">
      <c r="A489" s="9">
        <v>14</v>
      </c>
      <c r="B489" s="9" t="s">
        <v>158</v>
      </c>
      <c r="C489" s="38"/>
      <c r="D489" s="80"/>
      <c r="E489" s="82"/>
      <c r="F489" s="70"/>
      <c r="G489" s="15" t="s">
        <v>71</v>
      </c>
      <c r="H489" s="105"/>
      <c r="I489" s="105"/>
      <c r="J489" s="116"/>
    </row>
    <row r="490" spans="1:10" ht="18.75">
      <c r="A490" s="9"/>
      <c r="B490" s="9"/>
      <c r="C490" s="38">
        <v>41</v>
      </c>
      <c r="D490" s="80"/>
      <c r="E490" s="82"/>
      <c r="F490" s="70"/>
      <c r="G490" s="41" t="s">
        <v>153</v>
      </c>
      <c r="H490" s="106">
        <f>H491+H497+H501+H514+H516</f>
        <v>42650</v>
      </c>
      <c r="I490" s="106">
        <f>I491+I497+I501+I514+I516</f>
        <v>42341.57</v>
      </c>
      <c r="J490" s="120">
        <f t="shared" si="10"/>
        <v>99.2768347010551</v>
      </c>
    </row>
    <row r="491" spans="1:10" ht="22.5" customHeight="1">
      <c r="A491" s="9"/>
      <c r="B491" s="9"/>
      <c r="C491" s="38"/>
      <c r="D491" s="80">
        <v>411</v>
      </c>
      <c r="E491" s="82"/>
      <c r="F491" s="70"/>
      <c r="G491" s="19" t="s">
        <v>1</v>
      </c>
      <c r="H491" s="107">
        <f>SUM(H492:H496)</f>
        <v>18200</v>
      </c>
      <c r="I491" s="107">
        <f>SUM(I492:I496)</f>
        <v>18150.74</v>
      </c>
      <c r="J491" s="118">
        <f t="shared" si="10"/>
        <v>99.72934065934066</v>
      </c>
    </row>
    <row r="492" spans="1:10" ht="18.75">
      <c r="A492" s="9"/>
      <c r="B492" s="9"/>
      <c r="C492" s="38"/>
      <c r="D492" s="80"/>
      <c r="E492" s="82">
        <v>4111</v>
      </c>
      <c r="F492" s="70"/>
      <c r="G492" s="33" t="s">
        <v>2</v>
      </c>
      <c r="H492" s="105">
        <v>18200</v>
      </c>
      <c r="I492" s="105">
        <v>18150.74</v>
      </c>
      <c r="J492" s="116">
        <f t="shared" si="10"/>
        <v>99.72934065934066</v>
      </c>
    </row>
    <row r="493" spans="1:10" ht="18.75">
      <c r="A493" s="9"/>
      <c r="B493" s="9"/>
      <c r="C493" s="38"/>
      <c r="D493" s="80"/>
      <c r="E493" s="82">
        <v>4112</v>
      </c>
      <c r="F493" s="70"/>
      <c r="G493" s="33" t="s">
        <v>3</v>
      </c>
      <c r="H493" s="105">
        <v>0</v>
      </c>
      <c r="I493" s="105">
        <v>0</v>
      </c>
      <c r="J493" s="116">
        <v>0</v>
      </c>
    </row>
    <row r="494" spans="1:10" ht="18.75">
      <c r="A494" s="9"/>
      <c r="B494" s="9"/>
      <c r="C494" s="38"/>
      <c r="D494" s="80"/>
      <c r="E494" s="82">
        <v>4113</v>
      </c>
      <c r="F494" s="70"/>
      <c r="G494" s="33" t="s">
        <v>4</v>
      </c>
      <c r="H494" s="105">
        <v>0</v>
      </c>
      <c r="I494" s="105">
        <v>0</v>
      </c>
      <c r="J494" s="116">
        <v>0</v>
      </c>
    </row>
    <row r="495" spans="1:10" ht="18.75">
      <c r="A495" s="9"/>
      <c r="B495" s="9"/>
      <c r="C495" s="38"/>
      <c r="D495" s="80"/>
      <c r="E495" s="82">
        <v>4114</v>
      </c>
      <c r="F495" s="70"/>
      <c r="G495" s="33" t="s">
        <v>154</v>
      </c>
      <c r="H495" s="105">
        <v>0</v>
      </c>
      <c r="I495" s="105">
        <v>0</v>
      </c>
      <c r="J495" s="116">
        <v>0</v>
      </c>
    </row>
    <row r="496" spans="1:10" ht="18.75">
      <c r="A496" s="9"/>
      <c r="B496" s="9"/>
      <c r="C496" s="38"/>
      <c r="D496" s="80"/>
      <c r="E496" s="82">
        <v>4115</v>
      </c>
      <c r="F496" s="70"/>
      <c r="G496" s="33" t="s">
        <v>6</v>
      </c>
      <c r="H496" s="105">
        <v>0</v>
      </c>
      <c r="I496" s="105">
        <v>0</v>
      </c>
      <c r="J496" s="116">
        <v>0</v>
      </c>
    </row>
    <row r="497" spans="1:10" ht="18.75">
      <c r="A497" s="9"/>
      <c r="B497" s="9"/>
      <c r="C497" s="38"/>
      <c r="D497" s="80">
        <v>412</v>
      </c>
      <c r="E497" s="82"/>
      <c r="F497" s="70"/>
      <c r="G497" s="19" t="s">
        <v>155</v>
      </c>
      <c r="H497" s="107">
        <f>SUM(H498:H500)</f>
        <v>3200</v>
      </c>
      <c r="I497" s="107">
        <f>SUM(I498:I500)</f>
        <v>2580.8</v>
      </c>
      <c r="J497" s="118">
        <f t="shared" si="10"/>
        <v>80.65</v>
      </c>
    </row>
    <row r="498" spans="1:10" ht="18.75">
      <c r="A498" s="9"/>
      <c r="B498" s="9"/>
      <c r="C498" s="38"/>
      <c r="D498" s="80"/>
      <c r="E498" s="82">
        <v>4123</v>
      </c>
      <c r="F498" s="70"/>
      <c r="G498" s="20" t="s">
        <v>8</v>
      </c>
      <c r="H498" s="105">
        <v>450</v>
      </c>
      <c r="I498" s="105">
        <v>440</v>
      </c>
      <c r="J498" s="116">
        <f t="shared" si="10"/>
        <v>97.77777777777777</v>
      </c>
    </row>
    <row r="499" spans="1:10" ht="18.75">
      <c r="A499" s="9"/>
      <c r="B499" s="9"/>
      <c r="C499" s="38"/>
      <c r="D499" s="80"/>
      <c r="E499" s="82">
        <v>4125</v>
      </c>
      <c r="F499" s="70"/>
      <c r="G499" s="20" t="s">
        <v>9</v>
      </c>
      <c r="H499" s="105">
        <v>2200</v>
      </c>
      <c r="I499" s="105">
        <v>2140.8</v>
      </c>
      <c r="J499" s="116">
        <f t="shared" si="10"/>
        <v>97.30909090909093</v>
      </c>
    </row>
    <row r="500" spans="1:10" ht="18.75">
      <c r="A500" s="9"/>
      <c r="B500" s="9"/>
      <c r="C500" s="38"/>
      <c r="D500" s="80"/>
      <c r="E500" s="82">
        <v>4129</v>
      </c>
      <c r="F500" s="70"/>
      <c r="G500" s="20" t="s">
        <v>10</v>
      </c>
      <c r="H500" s="105">
        <v>550</v>
      </c>
      <c r="I500" s="105">
        <v>0</v>
      </c>
      <c r="J500" s="116">
        <f t="shared" si="10"/>
        <v>0</v>
      </c>
    </row>
    <row r="501" spans="1:10" ht="18.75">
      <c r="A501" s="9"/>
      <c r="B501" s="9"/>
      <c r="C501" s="38"/>
      <c r="D501" s="80">
        <v>413</v>
      </c>
      <c r="E501" s="82"/>
      <c r="F501" s="70"/>
      <c r="G501" s="19" t="s">
        <v>11</v>
      </c>
      <c r="H501" s="107">
        <f>H502+H506+H507+H508+H511+H512</f>
        <v>20700</v>
      </c>
      <c r="I501" s="107">
        <f>I502+I506+I507+I508+I511+I512</f>
        <v>21062.84</v>
      </c>
      <c r="J501" s="118">
        <f t="shared" si="10"/>
        <v>101.7528502415459</v>
      </c>
    </row>
    <row r="502" spans="1:10" ht="18.75">
      <c r="A502" s="9"/>
      <c r="B502" s="9"/>
      <c r="C502" s="38"/>
      <c r="D502" s="80"/>
      <c r="E502" s="86">
        <v>4131</v>
      </c>
      <c r="F502" s="70"/>
      <c r="G502" s="21" t="s">
        <v>163</v>
      </c>
      <c r="H502" s="59">
        <f>SUM(H503:H505)</f>
        <v>1000</v>
      </c>
      <c r="I502" s="59">
        <f>SUM(I503:I505)</f>
        <v>1115.95</v>
      </c>
      <c r="J502" s="110">
        <f t="shared" si="10"/>
        <v>111.595</v>
      </c>
    </row>
    <row r="503" spans="1:10" ht="21.75" customHeight="1">
      <c r="A503" s="9"/>
      <c r="B503" s="9"/>
      <c r="C503" s="38"/>
      <c r="D503" s="80"/>
      <c r="E503" s="82"/>
      <c r="F503" s="73" t="s">
        <v>86</v>
      </c>
      <c r="G503" s="20" t="s">
        <v>164</v>
      </c>
      <c r="H503" s="105">
        <v>200</v>
      </c>
      <c r="I503" s="105">
        <v>288.16</v>
      </c>
      <c r="J503" s="116">
        <f t="shared" si="10"/>
        <v>144.08</v>
      </c>
    </row>
    <row r="504" spans="1:10" ht="18.75" customHeight="1">
      <c r="A504" s="9"/>
      <c r="B504" s="9"/>
      <c r="C504" s="38"/>
      <c r="D504" s="80"/>
      <c r="E504" s="82"/>
      <c r="F504" s="73" t="s">
        <v>88</v>
      </c>
      <c r="G504" s="20" t="s">
        <v>236</v>
      </c>
      <c r="H504" s="105">
        <v>200</v>
      </c>
      <c r="I504" s="105">
        <v>212.02</v>
      </c>
      <c r="J504" s="116">
        <f t="shared" si="10"/>
        <v>106.01</v>
      </c>
    </row>
    <row r="505" spans="1:10" ht="18.75" customHeight="1">
      <c r="A505" s="9"/>
      <c r="B505" s="9"/>
      <c r="C505" s="38"/>
      <c r="D505" s="80"/>
      <c r="E505" s="82"/>
      <c r="F505" s="73" t="s">
        <v>90</v>
      </c>
      <c r="G505" s="20" t="s">
        <v>166</v>
      </c>
      <c r="H505" s="105">
        <v>600</v>
      </c>
      <c r="I505" s="105">
        <v>615.77</v>
      </c>
      <c r="J505" s="116">
        <f t="shared" si="10"/>
        <v>102.62833333333332</v>
      </c>
    </row>
    <row r="506" spans="1:10" ht="18.75">
      <c r="A506" s="9"/>
      <c r="B506" s="9"/>
      <c r="C506" s="38"/>
      <c r="D506" s="80"/>
      <c r="E506" s="82">
        <v>4132</v>
      </c>
      <c r="F506" s="70"/>
      <c r="G506" s="20" t="s">
        <v>34</v>
      </c>
      <c r="H506" s="105">
        <v>500</v>
      </c>
      <c r="I506" s="105">
        <v>766.65</v>
      </c>
      <c r="J506" s="116">
        <f t="shared" si="10"/>
        <v>153.32999999999998</v>
      </c>
    </row>
    <row r="507" spans="1:10" ht="18.75">
      <c r="A507" s="9"/>
      <c r="B507" s="9"/>
      <c r="C507" s="38"/>
      <c r="D507" s="80"/>
      <c r="E507" s="82">
        <v>4133</v>
      </c>
      <c r="F507" s="70"/>
      <c r="G507" s="20" t="s">
        <v>181</v>
      </c>
      <c r="H507" s="105">
        <v>0</v>
      </c>
      <c r="I507" s="105">
        <v>0</v>
      </c>
      <c r="J507" s="116">
        <v>0</v>
      </c>
    </row>
    <row r="508" spans="1:10" ht="18.75">
      <c r="A508" s="9"/>
      <c r="B508" s="9"/>
      <c r="C508" s="38"/>
      <c r="D508" s="80"/>
      <c r="E508" s="86">
        <v>4134</v>
      </c>
      <c r="F508" s="70"/>
      <c r="G508" s="45" t="s">
        <v>114</v>
      </c>
      <c r="H508" s="59">
        <f>SUM(H509:H510)</f>
        <v>1800</v>
      </c>
      <c r="I508" s="59">
        <f>SUM(I509:I510)</f>
        <v>1690.1599999999999</v>
      </c>
      <c r="J508" s="110">
        <f t="shared" si="10"/>
        <v>93.89777777777778</v>
      </c>
    </row>
    <row r="509" spans="1:10" ht="18.75" customHeight="1">
      <c r="A509" s="9"/>
      <c r="B509" s="9"/>
      <c r="C509" s="38"/>
      <c r="D509" s="80"/>
      <c r="E509" s="82"/>
      <c r="F509" s="73" t="s">
        <v>105</v>
      </c>
      <c r="G509" s="20" t="s">
        <v>241</v>
      </c>
      <c r="H509" s="105">
        <v>950</v>
      </c>
      <c r="I509" s="105">
        <v>729.15</v>
      </c>
      <c r="J509" s="116">
        <f t="shared" si="10"/>
        <v>76.75263157894736</v>
      </c>
    </row>
    <row r="510" spans="1:10" ht="18.75">
      <c r="A510" s="9"/>
      <c r="B510" s="9"/>
      <c r="C510" s="38"/>
      <c r="D510" s="80"/>
      <c r="E510" s="82"/>
      <c r="F510" s="73" t="s">
        <v>106</v>
      </c>
      <c r="G510" s="20" t="s">
        <v>242</v>
      </c>
      <c r="H510" s="105">
        <v>850</v>
      </c>
      <c r="I510" s="105">
        <v>961.01</v>
      </c>
      <c r="J510" s="116">
        <f t="shared" si="10"/>
        <v>113.06</v>
      </c>
    </row>
    <row r="511" spans="1:10" ht="18.75">
      <c r="A511" s="9"/>
      <c r="B511" s="9"/>
      <c r="C511" s="38"/>
      <c r="D511" s="80"/>
      <c r="E511" s="82">
        <v>4135</v>
      </c>
      <c r="F511" s="70"/>
      <c r="G511" s="20" t="s">
        <v>82</v>
      </c>
      <c r="H511" s="105">
        <v>900</v>
      </c>
      <c r="I511" s="105">
        <v>1017.31</v>
      </c>
      <c r="J511" s="116">
        <f t="shared" si="10"/>
        <v>113.03444444444443</v>
      </c>
    </row>
    <row r="512" spans="1:10" ht="18.75">
      <c r="A512" s="9"/>
      <c r="B512" s="9"/>
      <c r="C512" s="38"/>
      <c r="D512" s="80"/>
      <c r="E512" s="86">
        <v>4139</v>
      </c>
      <c r="F512" s="70"/>
      <c r="G512" s="21" t="s">
        <v>92</v>
      </c>
      <c r="H512" s="59">
        <f>H513</f>
        <v>16500</v>
      </c>
      <c r="I512" s="59">
        <f>I513</f>
        <v>16472.77</v>
      </c>
      <c r="J512" s="110">
        <f t="shared" si="10"/>
        <v>99.8349696969697</v>
      </c>
    </row>
    <row r="513" spans="1:10" ht="17.25" customHeight="1">
      <c r="A513" s="9"/>
      <c r="B513" s="9"/>
      <c r="C513" s="38"/>
      <c r="D513" s="80"/>
      <c r="E513" s="82"/>
      <c r="F513" s="73" t="s">
        <v>100</v>
      </c>
      <c r="G513" s="33" t="s">
        <v>243</v>
      </c>
      <c r="H513" s="105">
        <v>16500</v>
      </c>
      <c r="I513" s="105">
        <v>16472.77</v>
      </c>
      <c r="J513" s="116">
        <f t="shared" si="10"/>
        <v>99.8349696969697</v>
      </c>
    </row>
    <row r="514" spans="1:10" ht="18.75">
      <c r="A514" s="9"/>
      <c r="B514" s="9"/>
      <c r="C514" s="38"/>
      <c r="D514" s="80">
        <v>414</v>
      </c>
      <c r="E514" s="82"/>
      <c r="F514" s="73"/>
      <c r="G514" s="46" t="s">
        <v>156</v>
      </c>
      <c r="H514" s="107">
        <f>H515</f>
        <v>300</v>
      </c>
      <c r="I514" s="107">
        <f>I515</f>
        <v>305.99</v>
      </c>
      <c r="J514" s="118">
        <f t="shared" si="10"/>
        <v>101.99666666666667</v>
      </c>
    </row>
    <row r="515" spans="1:10" ht="18.75">
      <c r="A515" s="9"/>
      <c r="B515" s="9"/>
      <c r="C515" s="38"/>
      <c r="D515" s="80"/>
      <c r="E515" s="82">
        <v>4143</v>
      </c>
      <c r="F515" s="70"/>
      <c r="G515" s="20" t="s">
        <v>179</v>
      </c>
      <c r="H515" s="105">
        <v>300</v>
      </c>
      <c r="I515" s="105">
        <v>305.99</v>
      </c>
      <c r="J515" s="116">
        <f t="shared" si="10"/>
        <v>101.99666666666667</v>
      </c>
    </row>
    <row r="516" spans="1:10" ht="18.75">
      <c r="A516" s="9"/>
      <c r="B516" s="9"/>
      <c r="C516" s="38"/>
      <c r="D516" s="80">
        <v>418</v>
      </c>
      <c r="E516" s="82"/>
      <c r="F516" s="70"/>
      <c r="G516" s="19" t="s">
        <v>17</v>
      </c>
      <c r="H516" s="107">
        <f>SUM(H517:H518)</f>
        <v>250</v>
      </c>
      <c r="I516" s="107">
        <f>SUM(I517:I518)</f>
        <v>241.2</v>
      </c>
      <c r="J516" s="118">
        <f t="shared" si="10"/>
        <v>96.48</v>
      </c>
    </row>
    <row r="517" spans="1:10" ht="18" customHeight="1">
      <c r="A517" s="9"/>
      <c r="B517" s="9"/>
      <c r="C517" s="38"/>
      <c r="D517" s="80"/>
      <c r="E517" s="82">
        <v>4184</v>
      </c>
      <c r="F517" s="70"/>
      <c r="G517" s="33" t="s">
        <v>85</v>
      </c>
      <c r="H517" s="105">
        <v>0</v>
      </c>
      <c r="I517" s="105">
        <v>0</v>
      </c>
      <c r="J517" s="116">
        <v>0</v>
      </c>
    </row>
    <row r="518" spans="1:10" ht="18.75" customHeight="1">
      <c r="A518" s="9"/>
      <c r="B518" s="9"/>
      <c r="C518" s="38"/>
      <c r="D518" s="80"/>
      <c r="E518" s="82">
        <v>4184</v>
      </c>
      <c r="F518" s="70"/>
      <c r="G518" s="20" t="s">
        <v>239</v>
      </c>
      <c r="H518" s="105">
        <v>250</v>
      </c>
      <c r="I518" s="105">
        <v>241.2</v>
      </c>
      <c r="J518" s="116">
        <f t="shared" si="10"/>
        <v>96.48</v>
      </c>
    </row>
    <row r="519" spans="1:10" ht="18.75">
      <c r="A519" s="9"/>
      <c r="B519" s="9"/>
      <c r="C519" s="38">
        <v>44</v>
      </c>
      <c r="D519" s="80"/>
      <c r="E519" s="82"/>
      <c r="F519" s="70"/>
      <c r="G519" s="18" t="s">
        <v>20</v>
      </c>
      <c r="H519" s="106">
        <f>H520</f>
        <v>300</v>
      </c>
      <c r="I519" s="106">
        <f>I520</f>
        <v>235</v>
      </c>
      <c r="J519" s="120">
        <f t="shared" si="10"/>
        <v>78.33333333333333</v>
      </c>
    </row>
    <row r="520" spans="1:10" ht="18.75">
      <c r="A520" s="9"/>
      <c r="B520" s="9"/>
      <c r="C520" s="38"/>
      <c r="D520" s="80">
        <v>441</v>
      </c>
      <c r="E520" s="82"/>
      <c r="F520" s="70"/>
      <c r="G520" s="19" t="s">
        <v>20</v>
      </c>
      <c r="H520" s="107">
        <f>SUM(H521:H522)</f>
        <v>300</v>
      </c>
      <c r="I520" s="107">
        <f>SUM(I521:I522)</f>
        <v>235</v>
      </c>
      <c r="J520" s="118">
        <f t="shared" si="10"/>
        <v>78.33333333333333</v>
      </c>
    </row>
    <row r="521" spans="1:10" ht="18.75">
      <c r="A521" s="9"/>
      <c r="B521" s="9"/>
      <c r="C521" s="38"/>
      <c r="D521" s="80"/>
      <c r="E521" s="82">
        <v>4415</v>
      </c>
      <c r="F521" s="70"/>
      <c r="G521" s="20" t="s">
        <v>167</v>
      </c>
      <c r="H521" s="105">
        <v>300</v>
      </c>
      <c r="I521" s="105">
        <v>235</v>
      </c>
      <c r="J521" s="116">
        <f aca="true" t="shared" si="11" ref="J521:J570">(I521/H521)*100</f>
        <v>78.33333333333333</v>
      </c>
    </row>
    <row r="522" spans="1:10" ht="18.75" customHeight="1">
      <c r="A522" s="9"/>
      <c r="B522" s="9"/>
      <c r="C522" s="38"/>
      <c r="D522" s="80"/>
      <c r="E522" s="82">
        <v>4416</v>
      </c>
      <c r="F522" s="70"/>
      <c r="G522" s="20" t="s">
        <v>189</v>
      </c>
      <c r="H522" s="105">
        <v>0</v>
      </c>
      <c r="I522" s="105">
        <v>0</v>
      </c>
      <c r="J522" s="116">
        <v>0</v>
      </c>
    </row>
    <row r="523" spans="1:10" ht="18.75" customHeight="1">
      <c r="A523" s="9"/>
      <c r="B523" s="9"/>
      <c r="C523" s="38"/>
      <c r="D523" s="80"/>
      <c r="E523" s="82"/>
      <c r="F523" s="70"/>
      <c r="G523" s="19" t="s">
        <v>37</v>
      </c>
      <c r="H523" s="107">
        <f>H490+H519</f>
        <v>42950</v>
      </c>
      <c r="I523" s="107">
        <f>I490+I519</f>
        <v>42576.57</v>
      </c>
      <c r="J523" s="118">
        <f t="shared" si="11"/>
        <v>99.13054714784634</v>
      </c>
    </row>
    <row r="524" spans="1:10" ht="19.5" customHeight="1">
      <c r="A524" s="9"/>
      <c r="B524" s="9"/>
      <c r="C524" s="38"/>
      <c r="D524" s="80"/>
      <c r="E524" s="82"/>
      <c r="F524" s="70"/>
      <c r="G524" s="19"/>
      <c r="H524" s="105"/>
      <c r="I524" s="105"/>
      <c r="J524" s="116"/>
    </row>
    <row r="525" spans="1:10" ht="20.25" customHeight="1">
      <c r="A525" s="14" t="s">
        <v>68</v>
      </c>
      <c r="B525" s="26" t="s">
        <v>41</v>
      </c>
      <c r="C525" s="61"/>
      <c r="D525" s="80"/>
      <c r="E525" s="81"/>
      <c r="F525" s="78"/>
      <c r="G525" s="15" t="s">
        <v>42</v>
      </c>
      <c r="H525" s="105"/>
      <c r="I525" s="105"/>
      <c r="J525" s="116"/>
    </row>
    <row r="526" spans="1:10" ht="41.25" customHeight="1">
      <c r="A526" s="16"/>
      <c r="B526" s="16"/>
      <c r="C526" s="38">
        <v>43</v>
      </c>
      <c r="D526" s="80"/>
      <c r="E526" s="81"/>
      <c r="F526" s="72"/>
      <c r="G526" s="18" t="s">
        <v>43</v>
      </c>
      <c r="H526" s="106">
        <f>H527</f>
        <v>17850</v>
      </c>
      <c r="I526" s="106">
        <f>I527</f>
        <v>16537.85</v>
      </c>
      <c r="J526" s="120">
        <f t="shared" si="11"/>
        <v>92.64901960784313</v>
      </c>
    </row>
    <row r="527" spans="1:10" ht="36.75" customHeight="1">
      <c r="A527" s="14"/>
      <c r="B527" s="26"/>
      <c r="C527" s="61"/>
      <c r="D527" s="87">
        <v>431</v>
      </c>
      <c r="E527" s="88"/>
      <c r="F527" s="70"/>
      <c r="G527" s="19" t="s">
        <v>43</v>
      </c>
      <c r="H527" s="107">
        <f>SUM(H528:H532)</f>
        <v>17850</v>
      </c>
      <c r="I527" s="107">
        <f>SUM(I528:I532)</f>
        <v>16537.85</v>
      </c>
      <c r="J527" s="118">
        <f t="shared" si="11"/>
        <v>92.64901960784313</v>
      </c>
    </row>
    <row r="528" spans="1:10" ht="21" customHeight="1">
      <c r="A528" s="16"/>
      <c r="B528" s="16"/>
      <c r="C528" s="38"/>
      <c r="D528" s="85"/>
      <c r="E528" s="82">
        <v>4312</v>
      </c>
      <c r="F528" s="73"/>
      <c r="G528" s="20" t="s">
        <v>244</v>
      </c>
      <c r="H528" s="105">
        <v>8400</v>
      </c>
      <c r="I528" s="105">
        <v>8367.59</v>
      </c>
      <c r="J528" s="116">
        <f t="shared" si="11"/>
        <v>99.61416666666668</v>
      </c>
    </row>
    <row r="529" spans="1:10" ht="19.5" customHeight="1">
      <c r="A529" s="16"/>
      <c r="B529" s="16"/>
      <c r="C529" s="38"/>
      <c r="D529" s="80"/>
      <c r="E529" s="82">
        <v>4312</v>
      </c>
      <c r="F529" s="73"/>
      <c r="G529" s="20" t="s">
        <v>203</v>
      </c>
      <c r="H529" s="105">
        <v>50</v>
      </c>
      <c r="I529" s="105">
        <v>247.5</v>
      </c>
      <c r="J529" s="116">
        <f t="shared" si="11"/>
        <v>495</v>
      </c>
    </row>
    <row r="530" spans="1:10" ht="18.75">
      <c r="A530" s="16"/>
      <c r="B530" s="16"/>
      <c r="C530" s="38"/>
      <c r="D530" s="80"/>
      <c r="E530" s="82">
        <v>4312</v>
      </c>
      <c r="F530" s="73"/>
      <c r="G530" s="20" t="s">
        <v>245</v>
      </c>
      <c r="H530" s="105">
        <v>5600</v>
      </c>
      <c r="I530" s="105">
        <v>3550</v>
      </c>
      <c r="J530" s="116">
        <f t="shared" si="11"/>
        <v>63.39285714285714</v>
      </c>
    </row>
    <row r="531" spans="1:10" ht="18.75">
      <c r="A531" s="16"/>
      <c r="B531" s="16"/>
      <c r="C531" s="38"/>
      <c r="D531" s="80"/>
      <c r="E531" s="82">
        <v>4312</v>
      </c>
      <c r="F531" s="73"/>
      <c r="G531" s="20" t="s">
        <v>12</v>
      </c>
      <c r="H531" s="105">
        <v>3800</v>
      </c>
      <c r="I531" s="105">
        <v>4372.76</v>
      </c>
      <c r="J531" s="116">
        <f t="shared" si="11"/>
        <v>115.07263157894738</v>
      </c>
    </row>
    <row r="532" spans="1:10" ht="18.75" customHeight="1">
      <c r="A532" s="16"/>
      <c r="B532" s="16"/>
      <c r="C532" s="38"/>
      <c r="D532" s="80"/>
      <c r="E532" s="82">
        <v>4312</v>
      </c>
      <c r="F532" s="73"/>
      <c r="G532" s="20" t="s">
        <v>204</v>
      </c>
      <c r="H532" s="105">
        <v>0</v>
      </c>
      <c r="I532" s="105">
        <v>0</v>
      </c>
      <c r="J532" s="116">
        <v>0</v>
      </c>
    </row>
    <row r="533" spans="1:10" ht="18.75">
      <c r="A533" s="16"/>
      <c r="B533" s="16"/>
      <c r="C533" s="38"/>
      <c r="D533" s="80"/>
      <c r="E533" s="82"/>
      <c r="F533" s="70"/>
      <c r="G533" s="19" t="s">
        <v>37</v>
      </c>
      <c r="H533" s="107">
        <f>H526</f>
        <v>17850</v>
      </c>
      <c r="I533" s="107">
        <f>I526</f>
        <v>16537.85</v>
      </c>
      <c r="J533" s="118">
        <f t="shared" si="11"/>
        <v>92.64901960784313</v>
      </c>
    </row>
    <row r="534" spans="1:10" ht="15.75" customHeight="1">
      <c r="A534" s="16"/>
      <c r="B534" s="16"/>
      <c r="C534" s="38"/>
      <c r="D534" s="80"/>
      <c r="E534" s="82"/>
      <c r="F534" s="70"/>
      <c r="G534" s="19"/>
      <c r="H534" s="105"/>
      <c r="I534" s="105"/>
      <c r="J534" s="116"/>
    </row>
    <row r="535" spans="1:10" ht="18.75">
      <c r="A535" s="14" t="s">
        <v>69</v>
      </c>
      <c r="B535" s="26" t="s">
        <v>56</v>
      </c>
      <c r="C535" s="61"/>
      <c r="D535" s="80"/>
      <c r="E535" s="81"/>
      <c r="F535" s="78"/>
      <c r="G535" s="15" t="s">
        <v>45</v>
      </c>
      <c r="H535" s="105"/>
      <c r="I535" s="105"/>
      <c r="J535" s="116"/>
    </row>
    <row r="536" spans="1:10" ht="37.5" customHeight="1">
      <c r="A536" s="16"/>
      <c r="B536" s="16"/>
      <c r="C536" s="38">
        <v>43</v>
      </c>
      <c r="D536" s="80"/>
      <c r="E536" s="81"/>
      <c r="F536" s="70"/>
      <c r="G536" s="18" t="s">
        <v>27</v>
      </c>
      <c r="H536" s="106">
        <f>H537</f>
        <v>49500</v>
      </c>
      <c r="I536" s="106">
        <f>I537</f>
        <v>46509.31</v>
      </c>
      <c r="J536" s="120">
        <f t="shared" si="11"/>
        <v>93.95820202020202</v>
      </c>
    </row>
    <row r="537" spans="1:10" ht="37.5" customHeight="1">
      <c r="A537" s="14"/>
      <c r="B537" s="26"/>
      <c r="C537" s="61"/>
      <c r="D537" s="87">
        <v>431</v>
      </c>
      <c r="E537" s="88"/>
      <c r="F537" s="73"/>
      <c r="G537" s="19" t="s">
        <v>27</v>
      </c>
      <c r="H537" s="107">
        <f>SUM(H538:H538)</f>
        <v>49500</v>
      </c>
      <c r="I537" s="107">
        <f>SUM(I538:I538)</f>
        <v>46509.31</v>
      </c>
      <c r="J537" s="118">
        <f t="shared" si="11"/>
        <v>93.95820202020202</v>
      </c>
    </row>
    <row r="538" spans="1:10" ht="37.5" customHeight="1">
      <c r="A538" s="16"/>
      <c r="B538" s="16"/>
      <c r="C538" s="38"/>
      <c r="D538" s="80"/>
      <c r="E538" s="82">
        <v>4319</v>
      </c>
      <c r="F538" s="73"/>
      <c r="G538" s="20" t="s">
        <v>246</v>
      </c>
      <c r="H538" s="105">
        <v>49500</v>
      </c>
      <c r="I538" s="105">
        <v>46509.31</v>
      </c>
      <c r="J538" s="116">
        <f t="shared" si="11"/>
        <v>93.95820202020202</v>
      </c>
    </row>
    <row r="539" spans="1:10" ht="18.75">
      <c r="A539" s="13"/>
      <c r="B539" s="13"/>
      <c r="C539" s="38"/>
      <c r="D539" s="80"/>
      <c r="E539" s="82"/>
      <c r="F539" s="73"/>
      <c r="G539" s="19" t="s">
        <v>37</v>
      </c>
      <c r="H539" s="107">
        <f>H536</f>
        <v>49500</v>
      </c>
      <c r="I539" s="107">
        <f>I536</f>
        <v>46509.31</v>
      </c>
      <c r="J539" s="118">
        <f t="shared" si="11"/>
        <v>93.95820202020202</v>
      </c>
    </row>
    <row r="540" spans="1:10" ht="18.75">
      <c r="A540" s="13"/>
      <c r="B540" s="13"/>
      <c r="C540" s="38"/>
      <c r="D540" s="80"/>
      <c r="E540" s="82"/>
      <c r="F540" s="73"/>
      <c r="G540" s="19"/>
      <c r="H540" s="105"/>
      <c r="I540" s="105"/>
      <c r="J540" s="116"/>
    </row>
    <row r="541" spans="1:10" ht="36">
      <c r="A541" s="28" t="s">
        <v>139</v>
      </c>
      <c r="B541" s="26" t="s">
        <v>56</v>
      </c>
      <c r="C541" s="61"/>
      <c r="D541" s="80"/>
      <c r="E541" s="81"/>
      <c r="F541" s="71"/>
      <c r="G541" s="15" t="s">
        <v>46</v>
      </c>
      <c r="H541" s="105"/>
      <c r="I541" s="105"/>
      <c r="J541" s="116"/>
    </row>
    <row r="542" spans="1:10" ht="41.25" customHeight="1">
      <c r="A542" s="9"/>
      <c r="B542" s="9"/>
      <c r="C542" s="38">
        <v>43</v>
      </c>
      <c r="D542" s="80"/>
      <c r="E542" s="81"/>
      <c r="F542" s="73"/>
      <c r="G542" s="18" t="s">
        <v>27</v>
      </c>
      <c r="H542" s="106">
        <f>H543</f>
        <v>11000</v>
      </c>
      <c r="I542" s="106">
        <f>I543</f>
        <v>10710.15</v>
      </c>
      <c r="J542" s="120">
        <f t="shared" si="11"/>
        <v>97.365</v>
      </c>
    </row>
    <row r="543" spans="1:10" ht="38.25" customHeight="1">
      <c r="A543" s="28"/>
      <c r="B543" s="26"/>
      <c r="C543" s="61"/>
      <c r="D543" s="87">
        <v>431</v>
      </c>
      <c r="E543" s="88"/>
      <c r="F543" s="73"/>
      <c r="G543" s="19" t="s">
        <v>27</v>
      </c>
      <c r="H543" s="107">
        <f>SUM(H544:H544)</f>
        <v>11000</v>
      </c>
      <c r="I543" s="107">
        <f>SUM(I544:I544)</f>
        <v>10710.15</v>
      </c>
      <c r="J543" s="118">
        <f t="shared" si="11"/>
        <v>97.365</v>
      </c>
    </row>
    <row r="544" spans="1:10" ht="34.5" customHeight="1">
      <c r="A544" s="9"/>
      <c r="B544" s="9"/>
      <c r="C544" s="38"/>
      <c r="D544" s="80"/>
      <c r="E544" s="81">
        <v>4311</v>
      </c>
      <c r="F544" s="73"/>
      <c r="G544" s="20" t="s">
        <v>247</v>
      </c>
      <c r="H544" s="105">
        <v>11000</v>
      </c>
      <c r="I544" s="105">
        <v>10710.15</v>
      </c>
      <c r="J544" s="116">
        <f t="shared" si="11"/>
        <v>97.365</v>
      </c>
    </row>
    <row r="545" spans="1:10" ht="18.75">
      <c r="A545" s="9"/>
      <c r="B545" s="9"/>
      <c r="C545" s="38"/>
      <c r="D545" s="80"/>
      <c r="E545" s="81"/>
      <c r="F545" s="73"/>
      <c r="G545" s="19" t="s">
        <v>37</v>
      </c>
      <c r="H545" s="107">
        <f>H542</f>
        <v>11000</v>
      </c>
      <c r="I545" s="107">
        <f>I542</f>
        <v>10710.15</v>
      </c>
      <c r="J545" s="118">
        <f t="shared" si="11"/>
        <v>97.365</v>
      </c>
    </row>
    <row r="546" spans="1:10" ht="18.75">
      <c r="A546" s="9"/>
      <c r="B546" s="9"/>
      <c r="C546" s="38"/>
      <c r="D546" s="80"/>
      <c r="E546" s="82"/>
      <c r="F546" s="73"/>
      <c r="G546" s="20"/>
      <c r="H546" s="105"/>
      <c r="I546" s="105"/>
      <c r="J546" s="116"/>
    </row>
    <row r="547" spans="1:10" ht="36">
      <c r="A547" s="28" t="s">
        <v>140</v>
      </c>
      <c r="B547" s="26" t="s">
        <v>56</v>
      </c>
      <c r="C547" s="61"/>
      <c r="D547" s="80"/>
      <c r="E547" s="81"/>
      <c r="F547" s="71"/>
      <c r="G547" s="15" t="s">
        <v>47</v>
      </c>
      <c r="H547" s="105"/>
      <c r="I547" s="105"/>
      <c r="J547" s="116"/>
    </row>
    <row r="548" spans="1:10" ht="36" customHeight="1">
      <c r="A548" s="9"/>
      <c r="B548" s="9"/>
      <c r="C548" s="38">
        <v>43</v>
      </c>
      <c r="D548" s="80"/>
      <c r="E548" s="81"/>
      <c r="F548" s="73"/>
      <c r="G548" s="18" t="s">
        <v>27</v>
      </c>
      <c r="H548" s="106">
        <f>H549</f>
        <v>32000</v>
      </c>
      <c r="I548" s="106">
        <f>I549</f>
        <v>36660.79</v>
      </c>
      <c r="J548" s="120">
        <f t="shared" si="11"/>
        <v>114.56496874999999</v>
      </c>
    </row>
    <row r="549" spans="1:10" ht="39" customHeight="1">
      <c r="A549" s="28"/>
      <c r="B549" s="26"/>
      <c r="C549" s="61"/>
      <c r="D549" s="87">
        <v>431</v>
      </c>
      <c r="E549" s="88"/>
      <c r="F549" s="73"/>
      <c r="G549" s="19" t="s">
        <v>27</v>
      </c>
      <c r="H549" s="107">
        <f>SUM(H550:H550)</f>
        <v>32000</v>
      </c>
      <c r="I549" s="107">
        <f>SUM(I550:I550)</f>
        <v>36660.79</v>
      </c>
      <c r="J549" s="118">
        <f t="shared" si="11"/>
        <v>114.56496874999999</v>
      </c>
    </row>
    <row r="550" spans="1:10" ht="39" customHeight="1">
      <c r="A550" s="9"/>
      <c r="B550" s="9"/>
      <c r="C550" s="38"/>
      <c r="D550" s="80"/>
      <c r="E550" s="81">
        <v>4319</v>
      </c>
      <c r="F550" s="73"/>
      <c r="G550" s="20" t="s">
        <v>248</v>
      </c>
      <c r="H550" s="105">
        <v>32000</v>
      </c>
      <c r="I550" s="105">
        <v>36660.79</v>
      </c>
      <c r="J550" s="116">
        <f t="shared" si="11"/>
        <v>114.56496874999999</v>
      </c>
    </row>
    <row r="551" spans="1:10" ht="18.75">
      <c r="A551" s="9"/>
      <c r="B551" s="9"/>
      <c r="C551" s="38"/>
      <c r="D551" s="80"/>
      <c r="E551" s="81"/>
      <c r="F551" s="73"/>
      <c r="G551" s="19" t="s">
        <v>37</v>
      </c>
      <c r="H551" s="107">
        <f>H548</f>
        <v>32000</v>
      </c>
      <c r="I551" s="107">
        <f>I548</f>
        <v>36660.79</v>
      </c>
      <c r="J551" s="118">
        <f t="shared" si="11"/>
        <v>114.56496874999999</v>
      </c>
    </row>
    <row r="552" spans="1:10" ht="18.75">
      <c r="A552" s="9"/>
      <c r="B552" s="9"/>
      <c r="C552" s="38"/>
      <c r="D552" s="80"/>
      <c r="E552" s="82"/>
      <c r="F552" s="73"/>
      <c r="G552" s="19"/>
      <c r="H552" s="105"/>
      <c r="I552" s="105"/>
      <c r="J552" s="116"/>
    </row>
    <row r="553" spans="1:10" ht="37.5" customHeight="1">
      <c r="A553" s="28" t="s">
        <v>147</v>
      </c>
      <c r="B553" s="26" t="s">
        <v>33</v>
      </c>
      <c r="C553" s="61"/>
      <c r="D553" s="80"/>
      <c r="E553" s="81"/>
      <c r="F553" s="71"/>
      <c r="G553" s="15" t="s">
        <v>48</v>
      </c>
      <c r="H553" s="105"/>
      <c r="I553" s="105"/>
      <c r="J553" s="116"/>
    </row>
    <row r="554" spans="1:10" ht="39.75" customHeight="1">
      <c r="A554" s="28"/>
      <c r="B554" s="26"/>
      <c r="C554" s="61">
        <v>43</v>
      </c>
      <c r="D554" s="80"/>
      <c r="E554" s="81"/>
      <c r="F554" s="71"/>
      <c r="G554" s="18" t="s">
        <v>27</v>
      </c>
      <c r="H554" s="106">
        <f>H555</f>
        <v>126500</v>
      </c>
      <c r="I554" s="106">
        <f>I555</f>
        <v>119035.23</v>
      </c>
      <c r="J554" s="120">
        <f t="shared" si="11"/>
        <v>94.09899604743083</v>
      </c>
    </row>
    <row r="555" spans="1:10" s="4" customFormat="1" ht="37.5" customHeight="1">
      <c r="A555" s="28"/>
      <c r="B555" s="26"/>
      <c r="C555" s="61"/>
      <c r="D555" s="87">
        <v>431</v>
      </c>
      <c r="E555" s="88"/>
      <c r="F555" s="79"/>
      <c r="G555" s="19" t="s">
        <v>27</v>
      </c>
      <c r="H555" s="107">
        <f>SUM(H556:H556)</f>
        <v>126500</v>
      </c>
      <c r="I555" s="107">
        <f>SUM(I556:I556)</f>
        <v>119035.23</v>
      </c>
      <c r="J555" s="118">
        <f t="shared" si="11"/>
        <v>94.09899604743083</v>
      </c>
    </row>
    <row r="556" spans="1:10" ht="36">
      <c r="A556" s="28"/>
      <c r="B556" s="26"/>
      <c r="C556" s="61"/>
      <c r="D556" s="87"/>
      <c r="E556" s="88">
        <v>4311</v>
      </c>
      <c r="F556" s="71"/>
      <c r="G556" s="31" t="s">
        <v>249</v>
      </c>
      <c r="H556" s="105">
        <v>126500</v>
      </c>
      <c r="I556" s="105">
        <v>119035.23</v>
      </c>
      <c r="J556" s="116">
        <f t="shared" si="11"/>
        <v>94.09899604743083</v>
      </c>
    </row>
    <row r="557" spans="1:10" ht="18.75">
      <c r="A557" s="29"/>
      <c r="B557" s="30"/>
      <c r="C557" s="61">
        <v>44</v>
      </c>
      <c r="D557" s="97"/>
      <c r="E557" s="98"/>
      <c r="F557" s="70"/>
      <c r="G557" s="18" t="s">
        <v>20</v>
      </c>
      <c r="H557" s="106">
        <f>H558</f>
        <v>113500</v>
      </c>
      <c r="I557" s="106">
        <f>I558</f>
        <v>130143.71</v>
      </c>
      <c r="J557" s="120">
        <f t="shared" si="11"/>
        <v>114.66406167400882</v>
      </c>
    </row>
    <row r="558" spans="1:10" ht="19.5" customHeight="1">
      <c r="A558" s="28"/>
      <c r="B558" s="26"/>
      <c r="C558" s="61"/>
      <c r="D558" s="87">
        <v>441</v>
      </c>
      <c r="E558" s="99"/>
      <c r="F558" s="70"/>
      <c r="G558" s="19" t="s">
        <v>20</v>
      </c>
      <c r="H558" s="107">
        <f>SUM(H559:H560)</f>
        <v>113500</v>
      </c>
      <c r="I558" s="107">
        <f>SUM(I559:I560)</f>
        <v>130143.71</v>
      </c>
      <c r="J558" s="118">
        <f t="shared" si="11"/>
        <v>114.66406167400882</v>
      </c>
    </row>
    <row r="559" spans="1:10" ht="18" customHeight="1">
      <c r="A559" s="9"/>
      <c r="B559" s="9"/>
      <c r="C559" s="38"/>
      <c r="D559" s="80"/>
      <c r="E559" s="82">
        <v>4412</v>
      </c>
      <c r="F559" s="73"/>
      <c r="G559" s="20" t="s">
        <v>250</v>
      </c>
      <c r="H559" s="105">
        <v>113500</v>
      </c>
      <c r="I559" s="105">
        <v>130143.71</v>
      </c>
      <c r="J559" s="116">
        <f t="shared" si="11"/>
        <v>114.66406167400882</v>
      </c>
    </row>
    <row r="560" spans="1:10" ht="14.25" customHeight="1">
      <c r="A560" s="9"/>
      <c r="B560" s="9"/>
      <c r="C560" s="38"/>
      <c r="D560" s="80"/>
      <c r="E560" s="82"/>
      <c r="F560" s="73"/>
      <c r="G560" s="20"/>
      <c r="H560" s="105"/>
      <c r="I560" s="105"/>
      <c r="J560" s="116"/>
    </row>
    <row r="561" spans="1:10" ht="18.75">
      <c r="A561" s="13"/>
      <c r="B561" s="13"/>
      <c r="C561" s="38"/>
      <c r="D561" s="80"/>
      <c r="E561" s="82"/>
      <c r="F561" s="73"/>
      <c r="G561" s="19" t="s">
        <v>37</v>
      </c>
      <c r="H561" s="107">
        <f>H554+H557</f>
        <v>240000</v>
      </c>
      <c r="I561" s="107">
        <f>I554+I557</f>
        <v>249178.94</v>
      </c>
      <c r="J561" s="118">
        <f t="shared" si="11"/>
        <v>103.82455833333333</v>
      </c>
    </row>
    <row r="562" spans="1:10" ht="17.25" customHeight="1">
      <c r="A562" s="32">
        <v>20</v>
      </c>
      <c r="B562" s="12" t="s">
        <v>54</v>
      </c>
      <c r="C562" s="38"/>
      <c r="D562" s="80"/>
      <c r="E562" s="81"/>
      <c r="F562" s="73"/>
      <c r="G562" s="19" t="s">
        <v>83</v>
      </c>
      <c r="H562" s="105"/>
      <c r="I562" s="105"/>
      <c r="J562" s="116"/>
    </row>
    <row r="563" spans="1:10" ht="18.75">
      <c r="A563" s="9"/>
      <c r="B563" s="9"/>
      <c r="C563" s="38">
        <v>43</v>
      </c>
      <c r="D563" s="80"/>
      <c r="E563" s="81"/>
      <c r="F563" s="73"/>
      <c r="G563" s="18" t="s">
        <v>84</v>
      </c>
      <c r="H563" s="106">
        <f>H564</f>
        <v>43400</v>
      </c>
      <c r="I563" s="106">
        <f>I564</f>
        <v>60903.5</v>
      </c>
      <c r="J563" s="120">
        <f t="shared" si="11"/>
        <v>140.33064516129033</v>
      </c>
    </row>
    <row r="564" spans="1:10" ht="18.75">
      <c r="A564" s="32"/>
      <c r="B564" s="12"/>
      <c r="C564" s="38"/>
      <c r="D564" s="80">
        <v>431</v>
      </c>
      <c r="E564" s="81"/>
      <c r="F564" s="73"/>
      <c r="G564" s="19" t="s">
        <v>84</v>
      </c>
      <c r="H564" s="107">
        <f>SUM(H565:H567)</f>
        <v>43400</v>
      </c>
      <c r="I564" s="107">
        <f>SUM(I565:I567)</f>
        <v>60903.5</v>
      </c>
      <c r="J564" s="118">
        <f t="shared" si="11"/>
        <v>140.33064516129033</v>
      </c>
    </row>
    <row r="565" spans="1:10" ht="36">
      <c r="A565" s="9"/>
      <c r="B565" s="9"/>
      <c r="C565" s="38"/>
      <c r="D565" s="80"/>
      <c r="E565" s="82">
        <v>4319</v>
      </c>
      <c r="F565" s="73"/>
      <c r="G565" s="20" t="s">
        <v>251</v>
      </c>
      <c r="H565" s="105">
        <v>32500</v>
      </c>
      <c r="I565" s="105">
        <v>57555</v>
      </c>
      <c r="J565" s="116">
        <f t="shared" si="11"/>
        <v>177.09230769230768</v>
      </c>
    </row>
    <row r="566" spans="1:10" ht="36">
      <c r="A566" s="9"/>
      <c r="B566" s="9"/>
      <c r="C566" s="38"/>
      <c r="D566" s="80"/>
      <c r="E566" s="82">
        <v>4319</v>
      </c>
      <c r="F566" s="73"/>
      <c r="G566" s="20" t="s">
        <v>252</v>
      </c>
      <c r="H566" s="105">
        <v>6000</v>
      </c>
      <c r="I566" s="105">
        <v>3348.5</v>
      </c>
      <c r="J566" s="116">
        <f t="shared" si="11"/>
        <v>55.80833333333334</v>
      </c>
    </row>
    <row r="567" spans="1:10" ht="35.25" customHeight="1">
      <c r="A567" s="9"/>
      <c r="B567" s="9"/>
      <c r="C567" s="38"/>
      <c r="D567" s="80"/>
      <c r="E567" s="82">
        <v>4319</v>
      </c>
      <c r="F567" s="73"/>
      <c r="G567" s="20" t="s">
        <v>180</v>
      </c>
      <c r="H567" s="105">
        <v>4900</v>
      </c>
      <c r="I567" s="105">
        <v>0</v>
      </c>
      <c r="J567" s="116">
        <f t="shared" si="11"/>
        <v>0</v>
      </c>
    </row>
    <row r="568" spans="1:10" ht="18" customHeight="1">
      <c r="A568" s="9"/>
      <c r="B568" s="9"/>
      <c r="C568" s="38"/>
      <c r="D568" s="80"/>
      <c r="E568" s="82"/>
      <c r="F568" s="73"/>
      <c r="G568" s="20"/>
      <c r="H568" s="105"/>
      <c r="I568" s="105"/>
      <c r="J568" s="116"/>
    </row>
    <row r="569" spans="1:10" ht="18.75">
      <c r="A569" s="9"/>
      <c r="B569" s="9"/>
      <c r="C569" s="38"/>
      <c r="D569" s="80"/>
      <c r="E569" s="81"/>
      <c r="F569" s="73"/>
      <c r="G569" s="19" t="s">
        <v>37</v>
      </c>
      <c r="H569" s="107">
        <f>H563</f>
        <v>43400</v>
      </c>
      <c r="I569" s="107">
        <f>I563</f>
        <v>60903.5</v>
      </c>
      <c r="J569" s="118">
        <f t="shared" si="11"/>
        <v>140.33064516129033</v>
      </c>
    </row>
    <row r="570" spans="1:10" ht="18.75">
      <c r="A570" s="9"/>
      <c r="B570" s="9"/>
      <c r="C570" s="38"/>
      <c r="D570" s="80"/>
      <c r="E570" s="81"/>
      <c r="F570" s="73"/>
      <c r="G570" s="18" t="s">
        <v>49</v>
      </c>
      <c r="H570" s="107">
        <f>H34+H67+H95+H117+H165+H213+H242+H283+H314+H371+H401+H442+H488+H523+H533+H539+H545+H551+H561+H569</f>
        <v>2900000</v>
      </c>
      <c r="I570" s="107">
        <f>I34+I67+I95+I117+I165+I213+I242+I283+I314+I371+I401+I442+I488+I523+I533+I539+I545+I551+I561+I569</f>
        <v>2503866.7199999997</v>
      </c>
      <c r="J570" s="118">
        <f t="shared" si="11"/>
        <v>86.34023172413792</v>
      </c>
    </row>
    <row r="571" spans="1:8" ht="18.75">
      <c r="A571" s="36"/>
      <c r="B571" s="36"/>
      <c r="C571" s="62"/>
      <c r="D571" s="44"/>
      <c r="E571" s="37"/>
      <c r="F571" s="47"/>
      <c r="G571" s="100"/>
      <c r="H571" s="109"/>
    </row>
    <row r="572" spans="1:7" ht="23.25">
      <c r="A572" s="2"/>
      <c r="B572" s="2"/>
      <c r="C572" s="49"/>
      <c r="G572" s="2"/>
    </row>
    <row r="573" spans="1:7" ht="23.25">
      <c r="A573" s="2"/>
      <c r="B573" s="2"/>
      <c r="C573" s="49"/>
      <c r="G573" s="2"/>
    </row>
    <row r="574" spans="1:7" ht="25.5">
      <c r="A574" s="7"/>
      <c r="B574" s="5"/>
      <c r="C574" s="63"/>
      <c r="G574" s="51"/>
    </row>
    <row r="575" spans="1:7" ht="25.5">
      <c r="A575" s="8"/>
      <c r="B575" s="2"/>
      <c r="C575" s="63"/>
      <c r="G575" s="50"/>
    </row>
    <row r="576" spans="1:7" ht="18">
      <c r="A576" s="2"/>
      <c r="B576" s="2"/>
      <c r="C576" s="63"/>
      <c r="G576" s="2"/>
    </row>
    <row r="577" spans="1:7" ht="18">
      <c r="A577" s="2"/>
      <c r="B577" s="2"/>
      <c r="C577" s="63"/>
      <c r="G577" s="2"/>
    </row>
    <row r="578" spans="1:7" ht="18">
      <c r="A578" s="2"/>
      <c r="B578" s="2"/>
      <c r="C578" s="63"/>
      <c r="G578" s="2"/>
    </row>
    <row r="579" spans="1:7" ht="25.5">
      <c r="A579" s="2"/>
      <c r="B579" s="7"/>
      <c r="C579" s="64"/>
      <c r="G579" s="2"/>
    </row>
    <row r="580" spans="1:7" ht="27.75">
      <c r="A580" s="2"/>
      <c r="B580" s="7"/>
      <c r="C580" s="65"/>
      <c r="G580" s="6"/>
    </row>
    <row r="581" spans="1:7" ht="18">
      <c r="A581" s="2"/>
      <c r="B581" s="2"/>
      <c r="C581" s="63"/>
      <c r="G581" s="2"/>
    </row>
    <row r="582" spans="1:7" ht="18">
      <c r="A582" s="2"/>
      <c r="B582" s="2"/>
      <c r="C582" s="63"/>
      <c r="G582" s="2"/>
    </row>
    <row r="583" spans="1:7" ht="18">
      <c r="A583" s="2"/>
      <c r="B583" s="2"/>
      <c r="C583" s="63"/>
      <c r="G583" s="2"/>
    </row>
    <row r="584" spans="1:7" ht="18">
      <c r="A584" s="2"/>
      <c r="B584" s="2"/>
      <c r="C584" s="63"/>
      <c r="G584" s="2"/>
    </row>
    <row r="585" spans="1:7" ht="45.75" customHeight="1">
      <c r="A585" s="2"/>
      <c r="B585" s="2"/>
      <c r="C585" s="63"/>
      <c r="G585" s="2"/>
    </row>
    <row r="586" spans="1:7" ht="41.25" customHeight="1">
      <c r="A586" s="2"/>
      <c r="B586" s="2"/>
      <c r="C586" s="63"/>
      <c r="G586" s="2"/>
    </row>
    <row r="587" spans="1:7" ht="48.75" customHeight="1">
      <c r="A587" s="2"/>
      <c r="B587" s="2"/>
      <c r="C587" s="63"/>
      <c r="G587" s="2"/>
    </row>
    <row r="588" spans="1:7" ht="18">
      <c r="A588" s="2"/>
      <c r="B588" s="2"/>
      <c r="C588" s="63"/>
      <c r="G588" s="2"/>
    </row>
    <row r="589" spans="1:7" ht="18">
      <c r="A589" s="2"/>
      <c r="B589" s="2"/>
      <c r="C589" s="63"/>
      <c r="G589" s="2"/>
    </row>
    <row r="590" spans="1:7" ht="18">
      <c r="A590" s="2"/>
      <c r="B590" s="2"/>
      <c r="C590" s="63"/>
      <c r="G590" s="2"/>
    </row>
    <row r="591" spans="1:7" ht="66.75" customHeight="1">
      <c r="A591" s="2"/>
      <c r="B591" s="2"/>
      <c r="C591" s="63"/>
      <c r="G591" s="2"/>
    </row>
    <row r="592" spans="1:7" ht="42" customHeight="1">
      <c r="A592" s="2"/>
      <c r="B592" s="2"/>
      <c r="C592" s="63"/>
      <c r="G592" s="2"/>
    </row>
    <row r="593" spans="1:7" ht="39" customHeight="1">
      <c r="A593" s="2"/>
      <c r="B593" s="2"/>
      <c r="C593" s="63"/>
      <c r="G593" s="2"/>
    </row>
    <row r="594" spans="1:7" ht="39" customHeight="1">
      <c r="A594" s="2"/>
      <c r="B594" s="2"/>
      <c r="C594" s="63"/>
      <c r="G594" s="2"/>
    </row>
    <row r="595" spans="1:7" ht="18">
      <c r="A595" s="2"/>
      <c r="B595" s="2"/>
      <c r="C595" s="63"/>
      <c r="G595" s="2"/>
    </row>
    <row r="596" spans="1:7" ht="18">
      <c r="A596" s="2"/>
      <c r="B596" s="2"/>
      <c r="C596" s="63"/>
      <c r="G596" s="2"/>
    </row>
    <row r="597" spans="1:7" ht="43.5" customHeight="1">
      <c r="A597" s="2"/>
      <c r="B597" s="2"/>
      <c r="C597" s="63"/>
      <c r="G597" s="2"/>
    </row>
    <row r="598" spans="1:7" ht="23.25" customHeight="1">
      <c r="A598" s="2"/>
      <c r="B598" s="2"/>
      <c r="C598" s="63"/>
      <c r="G598" s="2"/>
    </row>
    <row r="599" spans="1:7" ht="18">
      <c r="A599" s="2"/>
      <c r="B599" s="2"/>
      <c r="C599" s="63"/>
      <c r="G599" s="2"/>
    </row>
    <row r="600" spans="1:7" ht="18">
      <c r="A600" s="2"/>
      <c r="B600" s="2"/>
      <c r="C600" s="63"/>
      <c r="G600" s="2"/>
    </row>
    <row r="601" spans="1:7" ht="18">
      <c r="A601" s="2"/>
      <c r="B601" s="2"/>
      <c r="C601" s="63"/>
      <c r="G601" s="2"/>
    </row>
    <row r="602" spans="1:7" ht="62.25" customHeight="1">
      <c r="A602" s="2"/>
      <c r="B602" s="2"/>
      <c r="C602" s="63"/>
      <c r="G602" s="2"/>
    </row>
    <row r="603" spans="1:7" ht="39.75" customHeight="1">
      <c r="A603" s="2"/>
      <c r="B603" s="2"/>
      <c r="C603" s="63"/>
      <c r="G603" s="2"/>
    </row>
    <row r="604" spans="1:3" ht="18">
      <c r="A604" s="2"/>
      <c r="B604" s="2"/>
      <c r="C604" s="63"/>
    </row>
    <row r="605" spans="1:3" ht="18">
      <c r="A605" s="2"/>
      <c r="B605" s="2"/>
      <c r="C605" s="63"/>
    </row>
    <row r="607" ht="44.25" customHeight="1"/>
  </sheetData>
  <sheetProtection/>
  <mergeCells count="5">
    <mergeCell ref="A3:D3"/>
    <mergeCell ref="G2:G3"/>
    <mergeCell ref="A4:A5"/>
    <mergeCell ref="C4:D4"/>
    <mergeCell ref="B4:B5"/>
  </mergeCells>
  <printOptions/>
  <pageMargins left="0.5905511811023623" right="0.2362204724409449" top="0.31496062992125984" bottom="0.15748031496062992" header="0.35433070866141736" footer="0.1968503937007874"/>
  <pageSetup horizontalDpi="600" verticalDpi="600" orientation="landscape" paperSize="9" scale="65" r:id="rId1"/>
  <headerFooter alignWithMargins="0">
    <oddFooter>&amp;R&amp;P</oddFooter>
  </headerFooter>
  <rowBreaks count="13" manualBreakCount="13">
    <brk id="40" max="9" man="1"/>
    <brk id="83" max="9" man="1"/>
    <brk id="128" max="9" man="1"/>
    <brk id="163" max="9" man="1"/>
    <brk id="206" max="9" man="1"/>
    <brk id="250" max="9" man="1"/>
    <brk id="294" max="9" man="1"/>
    <brk id="339" max="9" man="1"/>
    <brk id="376" max="9" man="1"/>
    <brk id="421" max="9" man="1"/>
    <brk id="465" max="9" man="1"/>
    <brk id="510" max="9" man="1"/>
    <brk id="5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2012-07-20T07:35:40Z</cp:lastPrinted>
  <dcterms:created xsi:type="dcterms:W3CDTF">1996-10-14T23:33:28Z</dcterms:created>
  <dcterms:modified xsi:type="dcterms:W3CDTF">2012-08-16T15:39:16Z</dcterms:modified>
  <cp:category/>
  <cp:version/>
  <cp:contentType/>
  <cp:contentStatus/>
</cp:coreProperties>
</file>