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po sekretarijatima" sheetId="1" r:id="rId1"/>
  </sheets>
  <definedNames/>
  <calcPr fullCalcOnLoad="1"/>
</workbook>
</file>

<file path=xl/sharedStrings.xml><?xml version="1.0" encoding="utf-8"?>
<sst xmlns="http://schemas.openxmlformats.org/spreadsheetml/2006/main" count="691" uniqueCount="252">
  <si>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</si>
  <si>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</si>
  <si>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</si>
  <si>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</si>
  <si>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</si>
  <si>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</si>
  <si>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</si>
  <si>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</si>
  <si>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</si>
  <si>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</si>
  <si>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</si>
  <si>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>Rashodi za materijal i usluge</t>
  </si>
  <si>
    <t xml:space="preserve">Rashodi za materijal </t>
  </si>
  <si>
    <t>Rashodi za telefonske usluge</t>
  </si>
  <si>
    <t>Tekuće održavanje</t>
  </si>
  <si>
    <t>Kamate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</si>
  <si>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</si>
  <si>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</si>
  <si>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</si>
  <si>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</si>
  <si>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</si>
  <si>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</si>
  <si>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</si>
  <si>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duga</t>
  </si>
  <si>
    <t>Otplata obaveza iz prethodnog perioda</t>
  </si>
  <si>
    <t xml:space="preserve">   Rezerve</t>
  </si>
  <si>
    <t>Tekuća budžetska rezerva</t>
  </si>
  <si>
    <t>Transferi institucijama, pojedincima, nevladinom sektoru i javnom sektoru</t>
  </si>
  <si>
    <t>KLASIFIKACIJA</t>
  </si>
  <si>
    <t>EKONOMSKA</t>
  </si>
  <si>
    <t>Grupa</t>
  </si>
  <si>
    <t>Sintetika</t>
  </si>
  <si>
    <t>IZDACI</t>
  </si>
  <si>
    <t>01</t>
  </si>
  <si>
    <t>Rashodi za službena putovanja</t>
  </si>
  <si>
    <t>Transferi institucijama, pojedincima, nevladinom i javnom sektoru</t>
  </si>
  <si>
    <t>Transferi institucijama, pojedincima, nevladinom  i javnom sektoru</t>
  </si>
  <si>
    <t>SVEGA</t>
  </si>
  <si>
    <t>SEKRETARIJAT ZA PRIVREDU I FINANSIJE</t>
  </si>
  <si>
    <t>SEKRETARIJAT ZA IMOVINU</t>
  </si>
  <si>
    <t>Transferi institucijama, pojedincima,nevladinom sektoru i javnom sektoru</t>
  </si>
  <si>
    <t>10</t>
  </si>
  <si>
    <t>OPŠTINSKA ORGANIZACIJA CRVENOG KRSTA</t>
  </si>
  <si>
    <t>Transferi institucijama,pojedincima,nevladinom sektoru i javnom sektoru</t>
  </si>
  <si>
    <t>11</t>
  </si>
  <si>
    <t>LJRDS "Radio Danilovgrad"</t>
  </si>
  <si>
    <t>TURISTIČKA ORGANIZACIJA OPŠTINE DANILOVGRAD</t>
  </si>
  <si>
    <t>JAVNO PREDUZEĆE ZA UZGOJ, ZAŠTITU I LOV DIVLJAČI I RIBA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</si>
  <si>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</si>
  <si>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</si>
  <si>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</si>
  <si>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</si>
  <si>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</si>
  <si>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</si>
  <si>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</si>
  <si>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</si>
  <si>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</si>
  <si>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</si>
  <si>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</si>
  <si>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 xml:space="preserve">Tekuće održavanje vozila </t>
  </si>
  <si>
    <t>KABINET PREDSJEDNIKA</t>
  </si>
  <si>
    <t>SLUŽBA SKUPŠTINE</t>
  </si>
  <si>
    <t>SLUŽBA GLAVNOG ADMINISTRATORA</t>
  </si>
  <si>
    <t>SEKRETARIJAT ZA URBANIZAM,KOMUNALNO STAMBENE  POSLOVE I ZAŠTITU ŽIVOTNE SREDINE</t>
  </si>
  <si>
    <t>SLUŽBA PREDSJEDNIKA</t>
  </si>
  <si>
    <t>SLUŽBA ZA ZAJEDNIČKE POSLOVE</t>
  </si>
  <si>
    <t>KOMUNALNA POLICIJA</t>
  </si>
  <si>
    <t>SLUŽBA ZAŠTITE</t>
  </si>
  <si>
    <t>15</t>
  </si>
  <si>
    <t>16</t>
  </si>
  <si>
    <t>SEKRETARIJAT ZA OPŠTU UPRAVU I DRUŠTVENE DJELATNOSTI</t>
  </si>
  <si>
    <t xml:space="preserve"> JU   UMJETNIČKA KOLONIJA</t>
  </si>
  <si>
    <t>F.kl.</t>
  </si>
  <si>
    <t>O. kl.</t>
  </si>
  <si>
    <t xml:space="preserve"> Kat.</t>
  </si>
  <si>
    <t xml:space="preserve">Kamate finansijskim institucijama </t>
  </si>
  <si>
    <t>Sredstva za tehnološke viškove</t>
  </si>
  <si>
    <t>Otplata dugova</t>
  </si>
  <si>
    <t>Subvencije</t>
  </si>
  <si>
    <t xml:space="preserve">Rashodi za poštanske usluge </t>
  </si>
  <si>
    <t xml:space="preserve">Rashodi za telefonske usluge </t>
  </si>
  <si>
    <t xml:space="preserve">Transferi javnom sektoru </t>
  </si>
  <si>
    <t xml:space="preserve">Ostali izdaci </t>
  </si>
  <si>
    <t>4131-1</t>
  </si>
  <si>
    <t>kancelarijski materijal i sitan inventar</t>
  </si>
  <si>
    <t>4131-7</t>
  </si>
  <si>
    <t>publikacije,časopisi,stručna  literatura</t>
  </si>
  <si>
    <t>4131-9</t>
  </si>
  <si>
    <t>ostali materijalni rashodi</t>
  </si>
  <si>
    <t xml:space="preserve">Ugovorene usluge </t>
  </si>
  <si>
    <t>4139-3</t>
  </si>
  <si>
    <t>usluge obrazovanja i usavršavanja zaposlenih</t>
  </si>
  <si>
    <t>usluge obrazovanja i  usavršavanja zaposlenih</t>
  </si>
  <si>
    <t xml:space="preserve">kancelarijski  materijal i sitan inventar </t>
  </si>
  <si>
    <t>Ugovorene usluge</t>
  </si>
  <si>
    <t>4139-4</t>
  </si>
  <si>
    <t>4139-9</t>
  </si>
  <si>
    <t>4139-7</t>
  </si>
  <si>
    <t xml:space="preserve">publikacije,časopisi, stručna  literatura </t>
  </si>
  <si>
    <t>Rashodi za energiju</t>
  </si>
  <si>
    <t>4134-1</t>
  </si>
  <si>
    <t>4134-2</t>
  </si>
  <si>
    <t>publikacije časopisi,stručna literatura</t>
  </si>
  <si>
    <t>4139-6</t>
  </si>
  <si>
    <t>4131-5</t>
  </si>
  <si>
    <t>radna odjeća</t>
  </si>
  <si>
    <t xml:space="preserve">Rashodi za energiju </t>
  </si>
  <si>
    <t>4139-8</t>
  </si>
  <si>
    <t xml:space="preserve">usluge obrazovanja i usavršavanja zaposlenih </t>
  </si>
  <si>
    <t xml:space="preserve">Rashodi za  energiju </t>
  </si>
  <si>
    <t>4139-2</t>
  </si>
  <si>
    <t>nabavka stručne literature</t>
  </si>
  <si>
    <t>Transferi pojedincima</t>
  </si>
  <si>
    <t>4313-1</t>
  </si>
  <si>
    <t>4313-2</t>
  </si>
  <si>
    <t>4313-7</t>
  </si>
  <si>
    <t>Transferi nevladinim organizacijama,političkim partijama,strankama i udruženjima</t>
  </si>
  <si>
    <t>4312-1</t>
  </si>
  <si>
    <t>4312-3</t>
  </si>
  <si>
    <t>Transferi javnim institucijama</t>
  </si>
  <si>
    <t>4311-3</t>
  </si>
  <si>
    <t>4311-4</t>
  </si>
  <si>
    <t>4311-5</t>
  </si>
  <si>
    <t>Analitika</t>
  </si>
  <si>
    <t>4312-2</t>
  </si>
  <si>
    <t>Otplata hartija od vrijednosti i kredita rezidentima</t>
  </si>
  <si>
    <t>4611-2</t>
  </si>
  <si>
    <t xml:space="preserve">Otplata obaveza iz prethodnog perioda </t>
  </si>
  <si>
    <t>ostale usluge</t>
  </si>
  <si>
    <t xml:space="preserve">projekti i studije </t>
  </si>
  <si>
    <t xml:space="preserve">radna odjeća </t>
  </si>
  <si>
    <t xml:space="preserve">Tekuće održavanje gr.objekata </t>
  </si>
  <si>
    <t>Ugovorene  usluge</t>
  </si>
  <si>
    <t>17</t>
  </si>
  <si>
    <t>18</t>
  </si>
  <si>
    <t>publikacije,časopisi,stručna literatura</t>
  </si>
  <si>
    <t>4311-2</t>
  </si>
  <si>
    <t xml:space="preserve">Transferi pojedincima-jednokratne socijalne pomoći </t>
  </si>
  <si>
    <t>MENADŽER</t>
  </si>
  <si>
    <t>publikacije,časopisi, stručna  literatura</t>
  </si>
  <si>
    <t xml:space="preserve">SVEGA </t>
  </si>
  <si>
    <t>19</t>
  </si>
  <si>
    <t>O4</t>
  </si>
  <si>
    <t xml:space="preserve">Ostale usluge </t>
  </si>
  <si>
    <t>Transferi nevladinim organizacijama ,političkim partijama,strankama i udruženjima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</si>
  <si>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</si>
  <si>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</si>
  <si>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</si>
  <si>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</si>
  <si>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</si>
  <si>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 xml:space="preserve">Tekuće održavanje  </t>
  </si>
  <si>
    <t xml:space="preserve">Tekuće održavanje opreme </t>
  </si>
  <si>
    <t>O8</t>
  </si>
  <si>
    <t xml:space="preserve">Bruto zarade i doprinosi na teret poslodavca </t>
  </si>
  <si>
    <t>Investiciono održavanje građ.objekata (rekonstrukcija garaža)</t>
  </si>
  <si>
    <t>Izrada planske dokumentacije (planovi zaštite)</t>
  </si>
  <si>
    <t>Rashodi za materijal</t>
  </si>
  <si>
    <t xml:space="preserve">kancelarijski materijal i sitan inventar </t>
  </si>
  <si>
    <t xml:space="preserve">ostali materijalni rashodi </t>
  </si>
  <si>
    <t xml:space="preserve">Izdaci za opremu </t>
  </si>
  <si>
    <t>Transferi udruženjima (mjesnim zajednicama)</t>
  </si>
  <si>
    <t>Sponzorstva</t>
  </si>
  <si>
    <t xml:space="preserve">Bankarske usluge i negativne kursne razlike </t>
  </si>
  <si>
    <t>izrada i održavanje softvera</t>
  </si>
  <si>
    <t xml:space="preserve">ostale usluge -troškovi  tradicionalnih manifestacija </t>
  </si>
  <si>
    <t xml:space="preserve">publikacije,časopisi,stručna literatura </t>
  </si>
  <si>
    <t xml:space="preserve">Rashodi za službena putovanja </t>
  </si>
  <si>
    <t xml:space="preserve">osiguranje i registracija vozila </t>
  </si>
  <si>
    <t xml:space="preserve">Ostale usluge-troškovi programskih aktivnosti  </t>
  </si>
  <si>
    <t xml:space="preserve">Transferi po osnovu učešća u finansiranju projekta "Neka bude čisto" </t>
  </si>
  <si>
    <t>POSEBNI DIO</t>
  </si>
  <si>
    <t xml:space="preserve">Transferi institucijama obrazovanja za programske aktivnosti </t>
  </si>
  <si>
    <t xml:space="preserve">Kapitalni izdaci </t>
  </si>
  <si>
    <t xml:space="preserve">Učešće u finansiranju sportsko rekreativnih susreta radnika uprave i pravosuđa </t>
  </si>
  <si>
    <t xml:space="preserve">Investiciono održavanje građevinskih objekata </t>
  </si>
  <si>
    <t>Ostali izdaci- naknade za rad komisija</t>
  </si>
  <si>
    <t>usluge revizije</t>
  </si>
  <si>
    <t xml:space="preserve">Investiciono održavanje građ.objekata </t>
  </si>
  <si>
    <t xml:space="preserve">Otpremnine za tehnološke viškove </t>
  </si>
  <si>
    <t>Otplata kredita nefinansijskim institucijama (otplata po finansijskom lizingu)</t>
  </si>
  <si>
    <t>Ostale usluge-programske aktivnosti</t>
  </si>
  <si>
    <t xml:space="preserve">Učešće u finansiranju projekta "Njega starih lica" na nivou Zavoda za zapošljavanje </t>
  </si>
  <si>
    <t xml:space="preserve">Transferi pojedincima-sredstva za brigu o licima sa invaliditetom </t>
  </si>
  <si>
    <t xml:space="preserve">Ostali izdaci -naknade za rad komisija </t>
  </si>
  <si>
    <t xml:space="preserve">Stalna budžetska rezerva </t>
  </si>
  <si>
    <t xml:space="preserve">Rashodi za energiju-javna rasvjeta </t>
  </si>
  <si>
    <t>Ostali izdaci (naknade za saniranje  šteta usled elementarnih nepogoda)</t>
  </si>
  <si>
    <t>medijske usluge i promotivne aktivnosti</t>
  </si>
  <si>
    <t xml:space="preserve">Rashodi za reprezentaciju </t>
  </si>
  <si>
    <t xml:space="preserve">Rashodi za električnu energiju </t>
  </si>
  <si>
    <t xml:space="preserve">Rashodi za gorivo </t>
  </si>
  <si>
    <t xml:space="preserve">usluge osiguranja i registracije vozila </t>
  </si>
  <si>
    <t>Ostale usluge</t>
  </si>
  <si>
    <t xml:space="preserve">Tekuće održavanje građevinskih objekata </t>
  </si>
  <si>
    <t xml:space="preserve">Rashodi za  energiju (električnu energiju) </t>
  </si>
  <si>
    <t xml:space="preserve">Rashodi za energiju (gorivo i mazivo) </t>
  </si>
  <si>
    <t xml:space="preserve">nabavka stručne literature </t>
  </si>
  <si>
    <t>Rashodi za energiju (gorivo)</t>
  </si>
  <si>
    <t>Ostali izdaci (komunalije i čistoća)</t>
  </si>
  <si>
    <t>Rashodi za  energiju (električnu energiju)</t>
  </si>
  <si>
    <t xml:space="preserve">Rashodi za energiju (gorivo) </t>
  </si>
  <si>
    <t xml:space="preserve">Ostale usluge-troškovi programskih aktivnosti </t>
  </si>
  <si>
    <t>4139-1</t>
  </si>
  <si>
    <t>Plan Budžeta za 2012.godinu</t>
  </si>
  <si>
    <t>JP KOMUNALNO Danilovgrad</t>
  </si>
  <si>
    <t xml:space="preserve">Transferi Fondu za obeštećanje </t>
  </si>
  <si>
    <t xml:space="preserve">Izdaci za  opremu </t>
  </si>
  <si>
    <t xml:space="preserve">Otpremnine </t>
  </si>
  <si>
    <t xml:space="preserve">Otplata hartija od vrijednosti i kredita </t>
  </si>
  <si>
    <t xml:space="preserve">Transferi za programske aktivnosti (usluge održavanja čistoće ) </t>
  </si>
  <si>
    <t xml:space="preserve">publikacije,časopisi,stručna  literatura </t>
  </si>
  <si>
    <t xml:space="preserve">advokatske i pravne usluge </t>
  </si>
  <si>
    <t xml:space="preserve">Ostali izdaci- naknade za rad komisija </t>
  </si>
  <si>
    <t xml:space="preserve">Naknade odbornicima i članovima radnih tijela </t>
  </si>
  <si>
    <t xml:space="preserve">publikacije,časopisi ,stručna  literatura </t>
  </si>
  <si>
    <t xml:space="preserve">Transferi političkim partijama </t>
  </si>
  <si>
    <t xml:space="preserve">publikacije,časopisi , stručna  literatura </t>
  </si>
  <si>
    <t xml:space="preserve">Ostali izdaci- naknade za  rad komisija </t>
  </si>
  <si>
    <t>Ostale naknade</t>
  </si>
  <si>
    <t>Boračko-invalidska zaštita (materijalno obezbeđenje učesnika NOR-a)</t>
  </si>
  <si>
    <t xml:space="preserve">Transferi nevladinim organizacijama </t>
  </si>
  <si>
    <t>Transferi pojedincima-Stipendije</t>
  </si>
  <si>
    <t>Transferi pojedincima (usluge prevoza učenika)</t>
  </si>
  <si>
    <t xml:space="preserve">publikacije, časopisi, stručna literatura </t>
  </si>
  <si>
    <t xml:space="preserve">Subvencije u poljoprivredi </t>
  </si>
  <si>
    <t xml:space="preserve">publikacije, časopisi,stručna  literatura </t>
  </si>
  <si>
    <t xml:space="preserve"> Rashodi za službena putovanja </t>
  </si>
  <si>
    <t xml:space="preserve">Zakup objekata </t>
  </si>
  <si>
    <t xml:space="preserve">Izdaci za lokalnu infrastrukturu </t>
  </si>
  <si>
    <t xml:space="preserve">konsultantske  usluge </t>
  </si>
  <si>
    <t xml:space="preserve">ostale usluge -troškovi proslave dana Opštine </t>
  </si>
  <si>
    <t xml:space="preserve">usluge osiguranja zaposlenih i  imovine Opštine </t>
  </si>
  <si>
    <t xml:space="preserve">Ostale usluge-praćenje i realizacija aktivnosti predviđenih Programom i Akcionim planom za borbu protiv korupcije u lokalnoj samoupravi </t>
  </si>
  <si>
    <t xml:space="preserve">Ostali izdaci (komunalije i održavanje čistoće) </t>
  </si>
  <si>
    <t xml:space="preserve">Transferi ostalim institucijama - Opštinskoj sindikalnoj organizaciji </t>
  </si>
  <si>
    <t>Ostali izdaci (usluge izvršenja rješenja inspekcijskih organa i troškovi ostalih  usluga)</t>
  </si>
  <si>
    <t xml:space="preserve">Ostali izdaci (komunalije) </t>
  </si>
  <si>
    <t xml:space="preserve">Usluge osiguranja i registracije vozila </t>
  </si>
  <si>
    <t xml:space="preserve">Usluge osiguranja imovine i zaposlenih </t>
  </si>
  <si>
    <t>Transferi za obavljanje redovnih i programskih aktivnosti</t>
  </si>
  <si>
    <t xml:space="preserve">transferi  za obavljanje redovnih i programskih aktivnosti </t>
  </si>
  <si>
    <t xml:space="preserve">Transferi za obavljanje tekućih programskih aktivnosti </t>
  </si>
  <si>
    <t xml:space="preserve">Transferi  za obavljanje redovne djelatnosti </t>
  </si>
  <si>
    <t xml:space="preserve">Izdaci za lokalnu putnu infrastrukturu </t>
  </si>
  <si>
    <t>Transferi PROCON-u</t>
  </si>
  <si>
    <t xml:space="preserve"> Izrada prostorno planske dokumentacije </t>
  </si>
  <si>
    <t>troškovi premjera od strane geodetskih službi</t>
  </si>
  <si>
    <t>Otplata kredita nefinansijskim institucijama (finansijski lizing)</t>
  </si>
  <si>
    <t>4151-1</t>
  </si>
  <si>
    <t>Ostvarenje plana Budžeta za period 01.01.-30.06.2012.g.</t>
  </si>
  <si>
    <t>%</t>
  </si>
  <si>
    <t>10 (9/8)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</si>
</sst>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22"/>
      <name val="Times New Roman"/>
      <family val="1"/>
    </font>
    <font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i/>
      <sz val="14"/>
      <name val="Arial"/>
      <family val="0"/>
    </font>
    <font>
      <sz val="16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6"/>
      <name val="Arial"/>
      <family val="2"/>
    </font>
    <font>
      <i/>
      <sz val="10"/>
      <name val="Arial"/>
      <family val="2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justify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4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1" fillId="0" borderId="10" xfId="0" applyNumberFormat="1" applyFont="1" applyBorder="1" applyAlignment="1">
      <alignment vertical="justify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vertical="justify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vertical="justify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85" fontId="11" fillId="0" borderId="0" xfId="0" applyNumberFormat="1" applyFont="1" applyAlignment="1">
      <alignment/>
    </xf>
    <xf numFmtId="185" fontId="11" fillId="0" borderId="10" xfId="0" applyNumberFormat="1" applyFont="1" applyBorder="1" applyAlignment="1">
      <alignment/>
    </xf>
    <xf numFmtId="185" fontId="14" fillId="0" borderId="10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85" fontId="12" fillId="0" borderId="10" xfId="0" applyNumberFormat="1" applyFont="1" applyBorder="1" applyAlignment="1">
      <alignment vertical="justify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/>
    </xf>
    <xf numFmtId="49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justify"/>
    </xf>
    <xf numFmtId="0" fontId="2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13" fillId="0" borderId="0" xfId="0" applyFont="1" applyBorder="1" applyAlignment="1">
      <alignment vertical="justify"/>
    </xf>
    <xf numFmtId="0" fontId="11" fillId="0" borderId="0" xfId="0" applyFont="1" applyAlignment="1">
      <alignment/>
    </xf>
    <xf numFmtId="0" fontId="40" fillId="0" borderId="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49" fontId="15" fillId="0" borderId="0" xfId="0" applyNumberFormat="1" applyFont="1" applyAlignment="1">
      <alignment/>
    </xf>
    <xf numFmtId="49" fontId="15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11" fillId="0" borderId="0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1" fillId="0" borderId="10" xfId="0" applyNumberFormat="1" applyFont="1" applyBorder="1" applyAlignment="1">
      <alignment horizontal="right" vertical="justify"/>
    </xf>
    <xf numFmtId="185" fontId="14" fillId="0" borderId="10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 vertical="justify"/>
    </xf>
    <xf numFmtId="0" fontId="11" fillId="0" borderId="11" xfId="0" applyFont="1" applyBorder="1" applyAlignment="1">
      <alignment vertical="justify"/>
    </xf>
    <xf numFmtId="185" fontId="2" fillId="0" borderId="0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85" fontId="16" fillId="0" borderId="0" xfId="0" applyNumberFormat="1" applyFont="1" applyAlignment="1">
      <alignment/>
    </xf>
    <xf numFmtId="185" fontId="21" fillId="0" borderId="0" xfId="0" applyNumberFormat="1" applyFont="1" applyAlignment="1">
      <alignment/>
    </xf>
    <xf numFmtId="185" fontId="0" fillId="0" borderId="0" xfId="0" applyNumberFormat="1" applyAlignment="1">
      <alignment horizontal="justify" vertical="justify"/>
    </xf>
    <xf numFmtId="185" fontId="0" fillId="0" borderId="0" xfId="0" applyNumberFormat="1" applyAlignment="1">
      <alignment vertical="justify"/>
    </xf>
    <xf numFmtId="185" fontId="2" fillId="0" borderId="0" xfId="0" applyNumberFormat="1" applyFont="1" applyAlignment="1">
      <alignment/>
    </xf>
    <xf numFmtId="185" fontId="15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8" fillId="0" borderId="0" xfId="0" applyNumberFormat="1" applyFont="1" applyAlignment="1">
      <alignment/>
    </xf>
    <xf numFmtId="185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185" fontId="2" fillId="0" borderId="10" xfId="0" applyNumberFormat="1" applyFont="1" applyBorder="1" applyAlignment="1">
      <alignment/>
    </xf>
    <xf numFmtId="185" fontId="0" fillId="0" borderId="0" xfId="0" applyNumberFormat="1" applyAlignment="1">
      <alignment wrapText="1"/>
    </xf>
    <xf numFmtId="0" fontId="0" fillId="0" borderId="0" xfId="0" applyAlignment="1">
      <alignment wrapText="1"/>
    </xf>
    <xf numFmtId="185" fontId="11" fillId="0" borderId="10" xfId="0" applyNumberFormat="1" applyFont="1" applyBorder="1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/>
    </xf>
    <xf numFmtId="185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5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2"/>
  <sheetViews>
    <sheetView tabSelected="1" zoomScaleSheetLayoutView="100" zoomScalePageLayoutView="0" workbookViewId="0" topLeftCell="D545">
      <pane xSplit="19665" topLeftCell="H4" activePane="topLeft" state="split"/>
      <selection pane="topLeft" activeCell="F464" sqref="A464:IV464"/>
      <selection pane="topRight" activeCell="O374" sqref="O374"/>
    </sheetView>
  </sheetViews>
  <sheetFormatPr defaultColWidth="9.140625" defaultRowHeight="12.75"/>
  <cols>
    <col min="1" max="1" width="24.28125" style="0" customWidth="1"/>
    <col min="2" max="2" width="9.140625" style="1" customWidth="1"/>
    <col min="3" max="3" width="9.28125" style="1" customWidth="1"/>
    <col min="4" max="4" width="12.28125" style="73" customWidth="1"/>
    <col min="5" max="5" width="14.28125" style="42" customWidth="1"/>
    <col min="6" max="6" width="10.140625" style="3" customWidth="1"/>
    <col min="7" max="7" width="10.57421875" style="48" customWidth="1"/>
    <col min="8" max="8" width="59.00390625" style="1" customWidth="1"/>
    <col min="9" max="9" width="20.8515625" style="126" customWidth="1"/>
    <col min="10" max="10" width="19.8515625" style="139" customWidth="1"/>
    <col min="11" max="11" width="10.57421875" style="163" customWidth="1"/>
    <col min="12" max="12" width="9.140625" style="140" customWidth="1"/>
  </cols>
  <sheetData>
    <row r="1" spans="2:12" s="38" customFormat="1" ht="21" customHeight="1">
      <c r="B1" s="35"/>
      <c r="C1" s="36"/>
      <c r="D1" s="66"/>
      <c r="E1" s="44"/>
      <c r="G1" s="47"/>
      <c r="H1" s="43" t="s">
        <v>170</v>
      </c>
      <c r="I1" s="127"/>
      <c r="J1" s="137"/>
      <c r="K1" s="160"/>
      <c r="L1" s="137"/>
    </row>
    <row r="2" spans="2:11" ht="93.75" customHeight="1">
      <c r="B2" s="10"/>
      <c r="C2" s="10"/>
      <c r="D2" s="39"/>
      <c r="E2" s="96"/>
      <c r="F2" s="97"/>
      <c r="G2" s="82"/>
      <c r="H2" s="166"/>
      <c r="I2" s="74" t="s">
        <v>203</v>
      </c>
      <c r="J2" s="74" t="s">
        <v>249</v>
      </c>
      <c r="K2" s="161" t="s">
        <v>250</v>
      </c>
    </row>
    <row r="3" spans="2:11" ht="26.25" customHeight="1">
      <c r="B3" s="165" t="s">
        <v>28</v>
      </c>
      <c r="C3" s="165"/>
      <c r="D3" s="165"/>
      <c r="E3" s="165"/>
      <c r="F3" s="98"/>
      <c r="G3" s="83"/>
      <c r="H3" s="166"/>
      <c r="I3" s="128"/>
      <c r="J3" s="154"/>
      <c r="K3" s="157"/>
    </row>
    <row r="4" spans="2:11" ht="18">
      <c r="B4" s="167" t="s">
        <v>73</v>
      </c>
      <c r="C4" s="167" t="s">
        <v>72</v>
      </c>
      <c r="D4" s="169" t="s">
        <v>29</v>
      </c>
      <c r="E4" s="169"/>
      <c r="F4" s="99"/>
      <c r="G4" s="84"/>
      <c r="H4" s="11"/>
      <c r="I4" s="128"/>
      <c r="J4" s="154"/>
      <c r="K4" s="157"/>
    </row>
    <row r="5" spans="2:11" ht="18">
      <c r="B5" s="168"/>
      <c r="C5" s="168"/>
      <c r="D5" s="96" t="s">
        <v>74</v>
      </c>
      <c r="E5" s="96" t="s">
        <v>30</v>
      </c>
      <c r="F5" s="119" t="s">
        <v>31</v>
      </c>
      <c r="G5" s="85" t="s">
        <v>123</v>
      </c>
      <c r="H5" s="12" t="s">
        <v>32</v>
      </c>
      <c r="I5" s="128"/>
      <c r="J5" s="154"/>
      <c r="K5" s="157"/>
    </row>
    <row r="6" spans="2:12" s="55" customFormat="1" ht="18">
      <c r="B6" s="96">
        <v>1</v>
      </c>
      <c r="C6" s="96">
        <v>2</v>
      </c>
      <c r="D6" s="96">
        <v>3</v>
      </c>
      <c r="E6" s="96">
        <v>4</v>
      </c>
      <c r="F6" s="96">
        <v>5</v>
      </c>
      <c r="G6" s="85">
        <v>6</v>
      </c>
      <c r="H6" s="100">
        <v>7</v>
      </c>
      <c r="I6" s="151">
        <v>8</v>
      </c>
      <c r="J6" s="151">
        <v>9</v>
      </c>
      <c r="K6" s="162" t="s">
        <v>251</v>
      </c>
      <c r="L6" s="141"/>
    </row>
    <row r="7" spans="2:11" ht="22.5" customHeight="1">
      <c r="B7" s="15" t="s">
        <v>33</v>
      </c>
      <c r="C7" s="15" t="s">
        <v>33</v>
      </c>
      <c r="D7" s="39"/>
      <c r="E7" s="96"/>
      <c r="F7" s="97"/>
      <c r="G7" s="86"/>
      <c r="H7" s="16" t="s">
        <v>60</v>
      </c>
      <c r="I7" s="128"/>
      <c r="J7" s="154"/>
      <c r="K7" s="157"/>
    </row>
    <row r="8" spans="2:11" ht="18.75">
      <c r="B8" s="10"/>
      <c r="C8" s="10"/>
      <c r="D8" s="39">
        <v>41</v>
      </c>
      <c r="E8" s="101"/>
      <c r="F8" s="102"/>
      <c r="G8" s="87"/>
      <c r="H8" s="19" t="s">
        <v>0</v>
      </c>
      <c r="I8" s="129">
        <f>I9+I15+I19+I28</f>
        <v>63120</v>
      </c>
      <c r="J8" s="129">
        <f>J9+J15+J19+J28</f>
        <v>27160.870000000003</v>
      </c>
      <c r="K8" s="134">
        <f>(J8/I8)*100</f>
        <v>43.03052915082383</v>
      </c>
    </row>
    <row r="9" spans="2:11" ht="36">
      <c r="B9" s="15"/>
      <c r="C9" s="15"/>
      <c r="D9" s="67"/>
      <c r="E9" s="96">
        <v>411</v>
      </c>
      <c r="F9" s="98"/>
      <c r="G9" s="85"/>
      <c r="H9" s="20" t="s">
        <v>1</v>
      </c>
      <c r="I9" s="130">
        <f>SUM(I10:I14)</f>
        <v>32800</v>
      </c>
      <c r="J9" s="130">
        <f>SUM(J10:J14)</f>
        <v>12290.28</v>
      </c>
      <c r="K9" s="133">
        <f aca="true" t="shared" si="0" ref="K9:K72">(J9/I9)*100</f>
        <v>37.470365853658535</v>
      </c>
    </row>
    <row r="10" spans="2:11" ht="18.75">
      <c r="B10" s="17"/>
      <c r="C10" s="17"/>
      <c r="D10" s="39"/>
      <c r="E10" s="96"/>
      <c r="F10" s="98">
        <v>4111</v>
      </c>
      <c r="G10" s="88"/>
      <c r="H10" s="21" t="s">
        <v>2</v>
      </c>
      <c r="I10" s="128">
        <v>24700</v>
      </c>
      <c r="J10" s="157">
        <v>12290.28</v>
      </c>
      <c r="K10" s="157">
        <f t="shared" si="0"/>
        <v>49.75821862348178</v>
      </c>
    </row>
    <row r="11" spans="2:11" ht="18.75">
      <c r="B11" s="18"/>
      <c r="C11" s="18"/>
      <c r="D11" s="39"/>
      <c r="E11" s="96"/>
      <c r="F11" s="98">
        <v>4112</v>
      </c>
      <c r="G11" s="88"/>
      <c r="H11" s="21" t="s">
        <v>3</v>
      </c>
      <c r="I11" s="128">
        <v>1650</v>
      </c>
      <c r="J11" s="157">
        <v>0</v>
      </c>
      <c r="K11" s="157">
        <f t="shared" si="0"/>
        <v>0</v>
      </c>
    </row>
    <row r="12" spans="2:11" ht="18.75" customHeight="1">
      <c r="B12" s="14"/>
      <c r="C12" s="14"/>
      <c r="D12" s="39"/>
      <c r="E12" s="96"/>
      <c r="F12" s="98">
        <v>4113</v>
      </c>
      <c r="G12" s="88"/>
      <c r="H12" s="21" t="s">
        <v>4</v>
      </c>
      <c r="I12" s="128">
        <v>4400</v>
      </c>
      <c r="J12" s="157">
        <v>0</v>
      </c>
      <c r="K12" s="157">
        <f t="shared" si="0"/>
        <v>0</v>
      </c>
    </row>
    <row r="13" spans="2:11" ht="18.75" customHeight="1">
      <c r="B13" s="10"/>
      <c r="C13" s="10"/>
      <c r="D13" s="39"/>
      <c r="E13" s="96"/>
      <c r="F13" s="98">
        <v>4114</v>
      </c>
      <c r="G13" s="88"/>
      <c r="H13" s="21" t="s">
        <v>5</v>
      </c>
      <c r="I13" s="128">
        <v>1850</v>
      </c>
      <c r="J13" s="157">
        <v>0</v>
      </c>
      <c r="K13" s="157">
        <f t="shared" si="0"/>
        <v>0</v>
      </c>
    </row>
    <row r="14" spans="2:11" ht="19.5" customHeight="1">
      <c r="B14" s="10"/>
      <c r="C14" s="10"/>
      <c r="D14" s="39"/>
      <c r="E14" s="96"/>
      <c r="F14" s="98">
        <v>4115</v>
      </c>
      <c r="G14" s="88"/>
      <c r="H14" s="21" t="s">
        <v>6</v>
      </c>
      <c r="I14" s="128">
        <v>200</v>
      </c>
      <c r="J14" s="157">
        <v>0</v>
      </c>
      <c r="K14" s="157">
        <f t="shared" si="0"/>
        <v>0</v>
      </c>
    </row>
    <row r="15" spans="2:11" ht="18.75">
      <c r="B15" s="10"/>
      <c r="C15" s="10"/>
      <c r="D15" s="39"/>
      <c r="E15" s="96">
        <v>412</v>
      </c>
      <c r="F15" s="98"/>
      <c r="G15" s="85"/>
      <c r="H15" s="20" t="s">
        <v>7</v>
      </c>
      <c r="I15" s="130">
        <f>SUM(I16:I18)</f>
        <v>720</v>
      </c>
      <c r="J15" s="130">
        <f>SUM(J16:J18)</f>
        <v>0</v>
      </c>
      <c r="K15" s="157">
        <f t="shared" si="0"/>
        <v>0</v>
      </c>
    </row>
    <row r="16" spans="2:11" ht="18.75">
      <c r="B16" s="10"/>
      <c r="C16" s="10"/>
      <c r="D16" s="39"/>
      <c r="E16" s="96"/>
      <c r="F16" s="98">
        <v>4123</v>
      </c>
      <c r="G16" s="88"/>
      <c r="H16" s="21" t="s">
        <v>8</v>
      </c>
      <c r="I16" s="128">
        <v>220</v>
      </c>
      <c r="J16" s="157">
        <v>0</v>
      </c>
      <c r="K16" s="157">
        <f t="shared" si="0"/>
        <v>0</v>
      </c>
    </row>
    <row r="17" spans="2:11" ht="18.75">
      <c r="B17" s="10"/>
      <c r="C17" s="10"/>
      <c r="D17" s="39"/>
      <c r="E17" s="96"/>
      <c r="F17" s="98">
        <v>4125</v>
      </c>
      <c r="G17" s="88"/>
      <c r="H17" s="21" t="s">
        <v>9</v>
      </c>
      <c r="I17" s="128">
        <v>0</v>
      </c>
      <c r="J17" s="157">
        <v>0</v>
      </c>
      <c r="K17" s="157">
        <v>0</v>
      </c>
    </row>
    <row r="18" spans="2:11" ht="18.75">
      <c r="B18" s="14"/>
      <c r="C18" s="14"/>
      <c r="D18" s="39"/>
      <c r="E18" s="96"/>
      <c r="F18" s="98">
        <v>4129</v>
      </c>
      <c r="G18" s="88"/>
      <c r="H18" s="21" t="s">
        <v>10</v>
      </c>
      <c r="I18" s="128">
        <v>500</v>
      </c>
      <c r="J18" s="157">
        <v>0</v>
      </c>
      <c r="K18" s="157">
        <f t="shared" si="0"/>
        <v>0</v>
      </c>
    </row>
    <row r="19" spans="2:11" ht="21.75" customHeight="1">
      <c r="B19" s="10"/>
      <c r="C19" s="10"/>
      <c r="D19" s="39"/>
      <c r="E19" s="96">
        <v>413</v>
      </c>
      <c r="F19" s="98"/>
      <c r="G19" s="88"/>
      <c r="H19" s="20" t="s">
        <v>11</v>
      </c>
      <c r="I19" s="130">
        <f>I20+I24+I25+I26</f>
        <v>27100</v>
      </c>
      <c r="J19" s="130">
        <f>J20+J24+J25+J26</f>
        <v>13070.59</v>
      </c>
      <c r="K19" s="133">
        <f t="shared" si="0"/>
        <v>48.2309594095941</v>
      </c>
    </row>
    <row r="20" spans="2:11" ht="21.75" customHeight="1">
      <c r="B20" s="10"/>
      <c r="C20" s="10"/>
      <c r="D20" s="39"/>
      <c r="E20" s="96"/>
      <c r="F20" s="102">
        <v>4131</v>
      </c>
      <c r="G20" s="88"/>
      <c r="H20" s="22" t="s">
        <v>12</v>
      </c>
      <c r="I20" s="63">
        <f>SUM(I21:I23)</f>
        <v>5500</v>
      </c>
      <c r="J20" s="63">
        <f>SUM(J21:J23)</f>
        <v>3988.9199999999996</v>
      </c>
      <c r="K20" s="132">
        <f t="shared" si="0"/>
        <v>72.52581818181818</v>
      </c>
    </row>
    <row r="21" spans="2:11" ht="21.75" customHeight="1">
      <c r="B21" s="10"/>
      <c r="C21" s="10"/>
      <c r="D21" s="39"/>
      <c r="E21" s="96"/>
      <c r="F21" s="98"/>
      <c r="G21" s="88" t="s">
        <v>83</v>
      </c>
      <c r="H21" s="21" t="s">
        <v>84</v>
      </c>
      <c r="I21" s="128">
        <v>800</v>
      </c>
      <c r="J21" s="157">
        <v>175.18</v>
      </c>
      <c r="K21" s="157">
        <f t="shared" si="0"/>
        <v>21.8975</v>
      </c>
    </row>
    <row r="22" spans="2:11" ht="18" customHeight="1">
      <c r="B22" s="10"/>
      <c r="C22" s="10"/>
      <c r="D22" s="39"/>
      <c r="E22" s="96"/>
      <c r="F22" s="98"/>
      <c r="G22" s="88" t="s">
        <v>85</v>
      </c>
      <c r="H22" s="21" t="s">
        <v>210</v>
      </c>
      <c r="I22" s="128">
        <v>3000</v>
      </c>
      <c r="J22" s="157">
        <v>3415.93</v>
      </c>
      <c r="K22" s="157">
        <f t="shared" si="0"/>
        <v>113.86433333333332</v>
      </c>
    </row>
    <row r="23" spans="2:11" ht="19.5" customHeight="1">
      <c r="B23" s="10"/>
      <c r="C23" s="10"/>
      <c r="D23" s="39"/>
      <c r="E23" s="96"/>
      <c r="F23" s="98"/>
      <c r="G23" s="88" t="s">
        <v>87</v>
      </c>
      <c r="H23" s="21" t="s">
        <v>88</v>
      </c>
      <c r="I23" s="128">
        <v>1700</v>
      </c>
      <c r="J23" s="157">
        <v>397.81</v>
      </c>
      <c r="K23" s="157">
        <f t="shared" si="0"/>
        <v>23.400588235294116</v>
      </c>
    </row>
    <row r="24" spans="2:11" ht="21" customHeight="1">
      <c r="B24" s="14"/>
      <c r="C24" s="14"/>
      <c r="D24" s="39"/>
      <c r="E24" s="96"/>
      <c r="F24" s="98">
        <v>4132</v>
      </c>
      <c r="G24" s="88"/>
      <c r="H24" s="21" t="s">
        <v>34</v>
      </c>
      <c r="I24" s="128">
        <v>6500</v>
      </c>
      <c r="J24" s="157">
        <v>3162.94</v>
      </c>
      <c r="K24" s="157">
        <f t="shared" si="0"/>
        <v>48.66061538461538</v>
      </c>
    </row>
    <row r="25" spans="2:11" ht="21" customHeight="1">
      <c r="B25" s="10"/>
      <c r="C25" s="10"/>
      <c r="D25" s="39"/>
      <c r="E25" s="96"/>
      <c r="F25" s="98">
        <v>4135</v>
      </c>
      <c r="G25" s="88"/>
      <c r="H25" s="21" t="s">
        <v>80</v>
      </c>
      <c r="I25" s="128">
        <v>5500</v>
      </c>
      <c r="J25" s="157">
        <v>2718.73</v>
      </c>
      <c r="K25" s="157">
        <f t="shared" si="0"/>
        <v>49.43145454545454</v>
      </c>
    </row>
    <row r="26" spans="2:11" ht="21" customHeight="1">
      <c r="B26" s="10"/>
      <c r="C26" s="10"/>
      <c r="D26" s="39"/>
      <c r="E26" s="96"/>
      <c r="F26" s="102">
        <v>4139</v>
      </c>
      <c r="G26" s="89"/>
      <c r="H26" s="45" t="s">
        <v>94</v>
      </c>
      <c r="I26" s="63">
        <f>I27</f>
        <v>9600</v>
      </c>
      <c r="J26" s="63">
        <f>J27</f>
        <v>3200</v>
      </c>
      <c r="K26" s="132">
        <f t="shared" si="0"/>
        <v>33.33333333333333</v>
      </c>
    </row>
    <row r="27" spans="2:11" ht="20.25" customHeight="1">
      <c r="B27" s="10"/>
      <c r="C27" s="10"/>
      <c r="D27" s="39"/>
      <c r="E27" s="96"/>
      <c r="F27" s="98"/>
      <c r="G27" s="88" t="s">
        <v>202</v>
      </c>
      <c r="H27" s="21" t="s">
        <v>211</v>
      </c>
      <c r="I27" s="128">
        <v>9600</v>
      </c>
      <c r="J27" s="157">
        <v>3200</v>
      </c>
      <c r="K27" s="157">
        <f t="shared" si="0"/>
        <v>33.33333333333333</v>
      </c>
    </row>
    <row r="28" spans="2:11" ht="20.25" customHeight="1">
      <c r="B28" s="14"/>
      <c r="C28" s="14"/>
      <c r="D28" s="39"/>
      <c r="E28" s="96">
        <v>418</v>
      </c>
      <c r="F28" s="98"/>
      <c r="G28" s="88"/>
      <c r="H28" s="20" t="s">
        <v>17</v>
      </c>
      <c r="I28" s="130">
        <f>SUM(I29:I30)</f>
        <v>2500</v>
      </c>
      <c r="J28" s="130">
        <f>SUM(J29:J30)</f>
        <v>1800</v>
      </c>
      <c r="K28" s="133">
        <f t="shared" si="0"/>
        <v>72</v>
      </c>
    </row>
    <row r="29" spans="2:11" ht="21" customHeight="1">
      <c r="B29" s="10"/>
      <c r="C29" s="10"/>
      <c r="D29" s="39"/>
      <c r="E29" s="96"/>
      <c r="F29" s="98">
        <v>4184</v>
      </c>
      <c r="G29" s="88"/>
      <c r="H29" s="34" t="s">
        <v>212</v>
      </c>
      <c r="I29" s="128">
        <v>2500</v>
      </c>
      <c r="J29" s="157">
        <v>1800</v>
      </c>
      <c r="K29" s="157">
        <f t="shared" si="0"/>
        <v>72</v>
      </c>
    </row>
    <row r="30" spans="2:11" ht="20.25" customHeight="1">
      <c r="B30" s="10"/>
      <c r="C30" s="10"/>
      <c r="D30" s="39"/>
      <c r="E30" s="96"/>
      <c r="F30" s="98">
        <v>4184</v>
      </c>
      <c r="G30" s="88"/>
      <c r="H30" s="21" t="s">
        <v>17</v>
      </c>
      <c r="I30" s="128">
        <v>0</v>
      </c>
      <c r="J30" s="154">
        <v>0</v>
      </c>
      <c r="K30" s="157">
        <v>0</v>
      </c>
    </row>
    <row r="31" spans="2:11" ht="18.75">
      <c r="B31" s="10"/>
      <c r="C31" s="10"/>
      <c r="D31" s="39">
        <v>44</v>
      </c>
      <c r="E31" s="96"/>
      <c r="F31" s="98"/>
      <c r="G31" s="85"/>
      <c r="H31" s="19" t="s">
        <v>20</v>
      </c>
      <c r="I31" s="129">
        <f>I32</f>
        <v>1000</v>
      </c>
      <c r="J31" s="129">
        <f>J32</f>
        <v>0</v>
      </c>
      <c r="K31" s="134">
        <f t="shared" si="0"/>
        <v>0</v>
      </c>
    </row>
    <row r="32" spans="2:11" ht="20.25" customHeight="1">
      <c r="B32" s="10"/>
      <c r="C32" s="10"/>
      <c r="D32" s="39"/>
      <c r="E32" s="96">
        <v>441</v>
      </c>
      <c r="F32" s="98"/>
      <c r="G32" s="85"/>
      <c r="H32" s="20" t="s">
        <v>172</v>
      </c>
      <c r="I32" s="130">
        <f>I33</f>
        <v>1000</v>
      </c>
      <c r="J32" s="130">
        <f>J33</f>
        <v>0</v>
      </c>
      <c r="K32" s="133">
        <f t="shared" si="0"/>
        <v>0</v>
      </c>
    </row>
    <row r="33" spans="2:11" ht="18.75">
      <c r="B33" s="10"/>
      <c r="C33" s="10"/>
      <c r="D33" s="39"/>
      <c r="E33" s="96"/>
      <c r="F33" s="98">
        <v>4415</v>
      </c>
      <c r="G33" s="88"/>
      <c r="H33" s="23" t="s">
        <v>21</v>
      </c>
      <c r="I33" s="128">
        <v>1000</v>
      </c>
      <c r="J33" s="154"/>
      <c r="K33" s="157">
        <f t="shared" si="0"/>
        <v>0</v>
      </c>
    </row>
    <row r="34" spans="2:11" ht="18.75">
      <c r="B34" s="14"/>
      <c r="C34" s="14"/>
      <c r="D34" s="39"/>
      <c r="E34" s="96"/>
      <c r="F34" s="98"/>
      <c r="G34" s="88"/>
      <c r="H34" s="20" t="s">
        <v>37</v>
      </c>
      <c r="I34" s="130">
        <f>I8+I31</f>
        <v>64120</v>
      </c>
      <c r="J34" s="130">
        <f>J8+J31</f>
        <v>27160.870000000003</v>
      </c>
      <c r="K34" s="133">
        <f t="shared" si="0"/>
        <v>42.359435433562076</v>
      </c>
    </row>
    <row r="35" spans="2:11" ht="15.75" customHeight="1">
      <c r="B35" s="14"/>
      <c r="C35" s="14"/>
      <c r="D35" s="39"/>
      <c r="E35" s="96"/>
      <c r="F35" s="98"/>
      <c r="G35" s="88"/>
      <c r="H35" s="20"/>
      <c r="I35" s="128"/>
      <c r="J35" s="154"/>
      <c r="K35" s="157"/>
    </row>
    <row r="36" spans="2:11" ht="18.75">
      <c r="B36" s="15" t="s">
        <v>50</v>
      </c>
      <c r="C36" s="15" t="s">
        <v>33</v>
      </c>
      <c r="D36" s="67"/>
      <c r="E36" s="96"/>
      <c r="F36" s="97"/>
      <c r="G36" s="86"/>
      <c r="H36" s="16" t="s">
        <v>61</v>
      </c>
      <c r="I36" s="128"/>
      <c r="J36" s="154"/>
      <c r="K36" s="157"/>
    </row>
    <row r="37" spans="2:11" ht="18.75">
      <c r="B37" s="17"/>
      <c r="C37" s="17"/>
      <c r="D37" s="39">
        <v>41</v>
      </c>
      <c r="E37" s="96"/>
      <c r="F37" s="97"/>
      <c r="G37" s="87"/>
      <c r="H37" s="19" t="s">
        <v>0</v>
      </c>
      <c r="I37" s="129">
        <f>I38+I44+I49+I58</f>
        <v>90170</v>
      </c>
      <c r="J37" s="129">
        <f>J38+J44+J49+J58</f>
        <v>37764.1</v>
      </c>
      <c r="K37" s="134">
        <f t="shared" si="0"/>
        <v>41.88100255073749</v>
      </c>
    </row>
    <row r="38" spans="2:11" ht="36.75" customHeight="1">
      <c r="B38" s="15"/>
      <c r="C38" s="15"/>
      <c r="D38" s="67"/>
      <c r="E38" s="103">
        <v>411</v>
      </c>
      <c r="F38" s="104"/>
      <c r="G38" s="85"/>
      <c r="H38" s="20" t="s">
        <v>1</v>
      </c>
      <c r="I38" s="130">
        <f>SUM(I39:I43)</f>
        <v>27350</v>
      </c>
      <c r="J38" s="130">
        <f>SUM(J39:J43)</f>
        <v>10098.83</v>
      </c>
      <c r="K38" s="133">
        <f t="shared" si="0"/>
        <v>36.924424131627056</v>
      </c>
    </row>
    <row r="39" spans="2:11" ht="17.25" customHeight="1">
      <c r="B39" s="17"/>
      <c r="C39" s="17"/>
      <c r="D39" s="39"/>
      <c r="E39" s="101"/>
      <c r="F39" s="98">
        <v>4111</v>
      </c>
      <c r="G39" s="88"/>
      <c r="H39" s="21" t="s">
        <v>2</v>
      </c>
      <c r="I39" s="128">
        <v>21550</v>
      </c>
      <c r="J39" s="157">
        <v>9932.51</v>
      </c>
      <c r="K39" s="157">
        <f t="shared" si="0"/>
        <v>46.09053364269142</v>
      </c>
    </row>
    <row r="40" spans="2:11" ht="18.75">
      <c r="B40" s="18"/>
      <c r="C40" s="18"/>
      <c r="D40" s="39"/>
      <c r="E40" s="96"/>
      <c r="F40" s="98">
        <v>4112</v>
      </c>
      <c r="G40" s="88"/>
      <c r="H40" s="21" t="s">
        <v>3</v>
      </c>
      <c r="I40" s="128">
        <v>1300</v>
      </c>
      <c r="J40" s="157">
        <v>147.18</v>
      </c>
      <c r="K40" s="157">
        <f t="shared" si="0"/>
        <v>11.321538461538463</v>
      </c>
    </row>
    <row r="41" spans="2:11" ht="18.75" customHeight="1">
      <c r="B41" s="14"/>
      <c r="C41" s="14"/>
      <c r="D41" s="39"/>
      <c r="E41" s="96"/>
      <c r="F41" s="98">
        <v>4113</v>
      </c>
      <c r="G41" s="88"/>
      <c r="H41" s="21" t="s">
        <v>4</v>
      </c>
      <c r="I41" s="128">
        <v>3050</v>
      </c>
      <c r="J41" s="157">
        <v>0</v>
      </c>
      <c r="K41" s="157">
        <f t="shared" si="0"/>
        <v>0</v>
      </c>
    </row>
    <row r="42" spans="2:11" ht="18.75" customHeight="1">
      <c r="B42" s="10"/>
      <c r="C42" s="10"/>
      <c r="D42" s="39"/>
      <c r="E42" s="96"/>
      <c r="F42" s="98">
        <v>4114</v>
      </c>
      <c r="G42" s="88"/>
      <c r="H42" s="21" t="s">
        <v>5</v>
      </c>
      <c r="I42" s="128">
        <v>1300</v>
      </c>
      <c r="J42" s="157">
        <v>0</v>
      </c>
      <c r="K42" s="157">
        <f t="shared" si="0"/>
        <v>0</v>
      </c>
    </row>
    <row r="43" spans="2:11" ht="18.75">
      <c r="B43" s="10"/>
      <c r="C43" s="10"/>
      <c r="D43" s="39"/>
      <c r="E43" s="96"/>
      <c r="F43" s="98">
        <v>4115</v>
      </c>
      <c r="G43" s="88"/>
      <c r="H43" s="21" t="s">
        <v>6</v>
      </c>
      <c r="I43" s="128">
        <v>150</v>
      </c>
      <c r="J43" s="157">
        <v>19.14</v>
      </c>
      <c r="K43" s="157">
        <f t="shared" si="0"/>
        <v>12.76</v>
      </c>
    </row>
    <row r="44" spans="2:11" ht="18.75">
      <c r="B44" s="10"/>
      <c r="C44" s="10"/>
      <c r="D44" s="39"/>
      <c r="E44" s="96">
        <v>412</v>
      </c>
      <c r="F44" s="98"/>
      <c r="G44" s="85"/>
      <c r="H44" s="20" t="s">
        <v>7</v>
      </c>
      <c r="I44" s="130">
        <f>SUM(I45:I48)</f>
        <v>52120</v>
      </c>
      <c r="J44" s="130">
        <f>SUM(J45:J48)</f>
        <v>24334.6</v>
      </c>
      <c r="K44" s="133">
        <f t="shared" si="0"/>
        <v>46.689562547966226</v>
      </c>
    </row>
    <row r="45" spans="2:11" ht="18.75">
      <c r="B45" s="10"/>
      <c r="C45" s="10"/>
      <c r="D45" s="39"/>
      <c r="E45" s="96"/>
      <c r="F45" s="98">
        <v>4123</v>
      </c>
      <c r="G45" s="88"/>
      <c r="H45" s="21" t="s">
        <v>8</v>
      </c>
      <c r="I45" s="128">
        <v>220</v>
      </c>
      <c r="J45" s="157">
        <v>0</v>
      </c>
      <c r="K45" s="157">
        <f t="shared" si="0"/>
        <v>0</v>
      </c>
    </row>
    <row r="46" spans="2:11" ht="18.75">
      <c r="B46" s="10"/>
      <c r="C46" s="10"/>
      <c r="D46" s="39"/>
      <c r="E46" s="96"/>
      <c r="F46" s="98">
        <v>4125</v>
      </c>
      <c r="G46" s="88"/>
      <c r="H46" s="21" t="s">
        <v>9</v>
      </c>
      <c r="I46" s="128">
        <v>1800</v>
      </c>
      <c r="J46" s="157">
        <v>823.6</v>
      </c>
      <c r="K46" s="157">
        <f t="shared" si="0"/>
        <v>45.75555555555555</v>
      </c>
    </row>
    <row r="47" spans="2:11" ht="19.5" customHeight="1">
      <c r="B47" s="14"/>
      <c r="C47" s="14"/>
      <c r="D47" s="39"/>
      <c r="E47" s="96"/>
      <c r="F47" s="98">
        <v>4128</v>
      </c>
      <c r="G47" s="88"/>
      <c r="H47" s="21" t="s">
        <v>213</v>
      </c>
      <c r="I47" s="128">
        <v>49600</v>
      </c>
      <c r="J47" s="157">
        <v>23511</v>
      </c>
      <c r="K47" s="157">
        <f t="shared" si="0"/>
        <v>47.40120967741935</v>
      </c>
    </row>
    <row r="48" spans="2:11" ht="19.5" customHeight="1">
      <c r="B48" s="10"/>
      <c r="C48" s="10"/>
      <c r="D48" s="39"/>
      <c r="E48" s="96"/>
      <c r="F48" s="98">
        <v>4129</v>
      </c>
      <c r="G48" s="88"/>
      <c r="H48" s="21" t="s">
        <v>10</v>
      </c>
      <c r="I48" s="128">
        <v>500</v>
      </c>
      <c r="J48" s="157">
        <v>0</v>
      </c>
      <c r="K48" s="157">
        <f t="shared" si="0"/>
        <v>0</v>
      </c>
    </row>
    <row r="49" spans="2:11" ht="21" customHeight="1">
      <c r="B49" s="10"/>
      <c r="C49" s="10"/>
      <c r="D49" s="39"/>
      <c r="E49" s="96">
        <v>413</v>
      </c>
      <c r="F49" s="98"/>
      <c r="G49" s="88"/>
      <c r="H49" s="20" t="s">
        <v>11</v>
      </c>
      <c r="I49" s="130">
        <f>I50+I54+I55+I56</f>
        <v>10200</v>
      </c>
      <c r="J49" s="130">
        <f>J50+J54+J55+J56</f>
        <v>3257.27</v>
      </c>
      <c r="K49" s="133">
        <f t="shared" si="0"/>
        <v>31.93401960784314</v>
      </c>
    </row>
    <row r="50" spans="2:11" ht="18" customHeight="1">
      <c r="B50" s="10"/>
      <c r="C50" s="10"/>
      <c r="D50" s="39"/>
      <c r="E50" s="96"/>
      <c r="F50" s="98">
        <v>4131</v>
      </c>
      <c r="G50" s="88"/>
      <c r="H50" s="22" t="s">
        <v>12</v>
      </c>
      <c r="I50" s="63">
        <f>SUM(I51:I53)</f>
        <v>7400</v>
      </c>
      <c r="J50" s="63">
        <f>SUM(J51:J53)</f>
        <v>2532.62</v>
      </c>
      <c r="K50" s="132">
        <f t="shared" si="0"/>
        <v>34.22459459459459</v>
      </c>
    </row>
    <row r="51" spans="2:11" ht="20.25" customHeight="1">
      <c r="B51" s="10"/>
      <c r="C51" s="10"/>
      <c r="D51" s="39"/>
      <c r="E51" s="96"/>
      <c r="F51" s="98"/>
      <c r="G51" s="88" t="s">
        <v>83</v>
      </c>
      <c r="H51" s="21" t="s">
        <v>84</v>
      </c>
      <c r="I51" s="128">
        <v>1100</v>
      </c>
      <c r="J51" s="157">
        <v>177.65</v>
      </c>
      <c r="K51" s="157">
        <f t="shared" si="0"/>
        <v>16.150000000000002</v>
      </c>
    </row>
    <row r="52" spans="2:11" ht="20.25" customHeight="1">
      <c r="B52" s="10"/>
      <c r="C52" s="10"/>
      <c r="D52" s="39"/>
      <c r="E52" s="96"/>
      <c r="F52" s="98"/>
      <c r="G52" s="88" t="s">
        <v>85</v>
      </c>
      <c r="H52" s="21" t="s">
        <v>214</v>
      </c>
      <c r="I52" s="128">
        <v>1300</v>
      </c>
      <c r="J52" s="157">
        <v>1160.22</v>
      </c>
      <c r="K52" s="157">
        <f t="shared" si="0"/>
        <v>89.2476923076923</v>
      </c>
    </row>
    <row r="53" spans="2:11" ht="18.75">
      <c r="B53" s="10"/>
      <c r="C53" s="10"/>
      <c r="D53" s="39"/>
      <c r="E53" s="96"/>
      <c r="F53" s="98"/>
      <c r="G53" s="88" t="s">
        <v>87</v>
      </c>
      <c r="H53" s="21" t="s">
        <v>158</v>
      </c>
      <c r="I53" s="128">
        <v>5000</v>
      </c>
      <c r="J53" s="157">
        <v>1194.75</v>
      </c>
      <c r="K53" s="157">
        <f t="shared" si="0"/>
        <v>23.895</v>
      </c>
    </row>
    <row r="54" spans="2:11" ht="17.25" customHeight="1">
      <c r="B54" s="14"/>
      <c r="C54" s="14"/>
      <c r="D54" s="39"/>
      <c r="E54" s="96"/>
      <c r="F54" s="98">
        <v>4132</v>
      </c>
      <c r="G54" s="88"/>
      <c r="H54" s="21" t="s">
        <v>34</v>
      </c>
      <c r="I54" s="128">
        <v>1000</v>
      </c>
      <c r="J54" s="157">
        <v>36</v>
      </c>
      <c r="K54" s="157">
        <f t="shared" si="0"/>
        <v>3.5999999999999996</v>
      </c>
    </row>
    <row r="55" spans="2:11" ht="18.75" customHeight="1">
      <c r="B55" s="10"/>
      <c r="C55" s="10"/>
      <c r="D55" s="39"/>
      <c r="E55" s="96"/>
      <c r="F55" s="98">
        <v>4135</v>
      </c>
      <c r="G55" s="88"/>
      <c r="H55" s="21" t="s">
        <v>13</v>
      </c>
      <c r="I55" s="128">
        <v>1800</v>
      </c>
      <c r="J55" s="157">
        <v>688.65</v>
      </c>
      <c r="K55" s="157">
        <f t="shared" si="0"/>
        <v>38.25833333333333</v>
      </c>
    </row>
    <row r="56" spans="2:11" ht="20.25" customHeight="1">
      <c r="B56" s="14"/>
      <c r="C56" s="14"/>
      <c r="D56" s="39"/>
      <c r="E56" s="96"/>
      <c r="F56" s="98">
        <v>4139</v>
      </c>
      <c r="G56" s="88"/>
      <c r="H56" s="22" t="s">
        <v>89</v>
      </c>
      <c r="I56" s="63">
        <f>I57</f>
        <v>0</v>
      </c>
      <c r="J56" s="63">
        <f>J57</f>
        <v>0</v>
      </c>
      <c r="K56" s="132">
        <v>0</v>
      </c>
    </row>
    <row r="57" spans="2:11" ht="21" customHeight="1">
      <c r="B57" s="10"/>
      <c r="C57" s="10"/>
      <c r="D57" s="39"/>
      <c r="E57" s="96"/>
      <c r="F57" s="98"/>
      <c r="G57" s="88" t="s">
        <v>90</v>
      </c>
      <c r="H57" s="21" t="s">
        <v>92</v>
      </c>
      <c r="I57" s="128"/>
      <c r="J57" s="154"/>
      <c r="K57" s="157"/>
    </row>
    <row r="58" spans="2:11" ht="18.75">
      <c r="B58" s="10"/>
      <c r="C58" s="10"/>
      <c r="D58" s="39"/>
      <c r="E58" s="96">
        <v>418</v>
      </c>
      <c r="F58" s="98"/>
      <c r="G58" s="88"/>
      <c r="H58" s="20" t="s">
        <v>17</v>
      </c>
      <c r="I58" s="130">
        <f>I59</f>
        <v>500</v>
      </c>
      <c r="J58" s="130">
        <f>J59</f>
        <v>73.4</v>
      </c>
      <c r="K58" s="133">
        <f t="shared" si="0"/>
        <v>14.680000000000001</v>
      </c>
    </row>
    <row r="59" spans="2:11" ht="18.75">
      <c r="B59" s="10"/>
      <c r="C59" s="10"/>
      <c r="D59" s="39"/>
      <c r="E59" s="96"/>
      <c r="F59" s="98">
        <v>4184</v>
      </c>
      <c r="G59" s="88"/>
      <c r="H59" s="21" t="s">
        <v>17</v>
      </c>
      <c r="I59" s="128">
        <v>500</v>
      </c>
      <c r="J59" s="157">
        <v>73.4</v>
      </c>
      <c r="K59" s="157">
        <f t="shared" si="0"/>
        <v>14.680000000000001</v>
      </c>
    </row>
    <row r="60" spans="2:11" ht="34.5" customHeight="1">
      <c r="B60" s="10"/>
      <c r="C60" s="10"/>
      <c r="D60" s="39">
        <v>43</v>
      </c>
      <c r="E60" s="96"/>
      <c r="F60" s="98"/>
      <c r="G60" s="87"/>
      <c r="H60" s="19" t="s">
        <v>35</v>
      </c>
      <c r="I60" s="129">
        <f aca="true" t="shared" si="1" ref="I60:J62">I61</f>
        <v>39200</v>
      </c>
      <c r="J60" s="129">
        <f t="shared" si="1"/>
        <v>20071.64</v>
      </c>
      <c r="K60" s="134">
        <f t="shared" si="0"/>
        <v>51.20316326530612</v>
      </c>
    </row>
    <row r="61" spans="2:11" ht="36" customHeight="1">
      <c r="B61" s="10"/>
      <c r="C61" s="10"/>
      <c r="D61" s="39"/>
      <c r="E61" s="96">
        <v>431</v>
      </c>
      <c r="F61" s="98"/>
      <c r="G61" s="83"/>
      <c r="H61" s="20" t="s">
        <v>36</v>
      </c>
      <c r="I61" s="130">
        <f t="shared" si="1"/>
        <v>39200</v>
      </c>
      <c r="J61" s="130">
        <f t="shared" si="1"/>
        <v>20071.64</v>
      </c>
      <c r="K61" s="133">
        <f t="shared" si="0"/>
        <v>51.20316326530612</v>
      </c>
    </row>
    <row r="62" spans="2:11" ht="56.25" customHeight="1">
      <c r="B62" s="14"/>
      <c r="C62" s="14"/>
      <c r="D62" s="39"/>
      <c r="E62" s="101"/>
      <c r="F62" s="97">
        <v>4312</v>
      </c>
      <c r="G62" s="83"/>
      <c r="H62" s="22" t="s">
        <v>144</v>
      </c>
      <c r="I62" s="63">
        <f t="shared" si="1"/>
        <v>39200</v>
      </c>
      <c r="J62" s="63">
        <f t="shared" si="1"/>
        <v>20071.64</v>
      </c>
      <c r="K62" s="132">
        <f t="shared" si="0"/>
        <v>51.20316326530612</v>
      </c>
    </row>
    <row r="63" spans="2:11" ht="21" customHeight="1">
      <c r="B63" s="10"/>
      <c r="C63" s="10"/>
      <c r="D63" s="39"/>
      <c r="E63" s="100"/>
      <c r="F63" s="105"/>
      <c r="G63" s="88" t="s">
        <v>124</v>
      </c>
      <c r="H63" s="21" t="s">
        <v>215</v>
      </c>
      <c r="I63" s="128">
        <v>39200</v>
      </c>
      <c r="J63" s="157">
        <v>20071.64</v>
      </c>
      <c r="K63" s="157">
        <f t="shared" si="0"/>
        <v>51.20316326530612</v>
      </c>
    </row>
    <row r="64" spans="2:11" ht="18.75">
      <c r="B64" s="10"/>
      <c r="C64" s="10"/>
      <c r="D64" s="39">
        <v>44</v>
      </c>
      <c r="E64" s="96"/>
      <c r="F64" s="98"/>
      <c r="G64" s="85"/>
      <c r="H64" s="19" t="s">
        <v>20</v>
      </c>
      <c r="I64" s="129">
        <f>I65</f>
        <v>1500</v>
      </c>
      <c r="J64" s="129">
        <f>J65</f>
        <v>0</v>
      </c>
      <c r="K64" s="134">
        <f t="shared" si="0"/>
        <v>0</v>
      </c>
    </row>
    <row r="65" spans="2:11" ht="18.75">
      <c r="B65" s="10"/>
      <c r="C65" s="10"/>
      <c r="D65" s="39"/>
      <c r="E65" s="96">
        <v>441</v>
      </c>
      <c r="F65" s="98"/>
      <c r="G65" s="85"/>
      <c r="H65" s="20" t="s">
        <v>20</v>
      </c>
      <c r="I65" s="130">
        <f>I66</f>
        <v>1500</v>
      </c>
      <c r="J65" s="130">
        <f>J66</f>
        <v>0</v>
      </c>
      <c r="K65" s="133">
        <f t="shared" si="0"/>
        <v>0</v>
      </c>
    </row>
    <row r="66" spans="2:11" ht="17.25" customHeight="1">
      <c r="B66" s="10"/>
      <c r="C66" s="10"/>
      <c r="D66" s="39"/>
      <c r="E66" s="96"/>
      <c r="F66" s="97">
        <v>4415</v>
      </c>
      <c r="G66" s="88"/>
      <c r="H66" s="34" t="s">
        <v>159</v>
      </c>
      <c r="I66" s="128">
        <v>1500</v>
      </c>
      <c r="J66" s="157">
        <v>0</v>
      </c>
      <c r="K66" s="157">
        <f t="shared" si="0"/>
        <v>0</v>
      </c>
    </row>
    <row r="67" spans="2:11" ht="18.75">
      <c r="B67" s="18"/>
      <c r="C67" s="18"/>
      <c r="D67" s="39"/>
      <c r="E67" s="96"/>
      <c r="F67" s="97"/>
      <c r="G67" s="88"/>
      <c r="H67" s="20" t="s">
        <v>37</v>
      </c>
      <c r="I67" s="130">
        <f>I37+I60+I64</f>
        <v>130870</v>
      </c>
      <c r="J67" s="130">
        <f>J37+J60+J64</f>
        <v>57835.74</v>
      </c>
      <c r="K67" s="133">
        <f t="shared" si="0"/>
        <v>44.193275769847936</v>
      </c>
    </row>
    <row r="68" spans="2:11" ht="18.75">
      <c r="B68" s="18"/>
      <c r="C68" s="18"/>
      <c r="D68" s="39"/>
      <c r="E68" s="96"/>
      <c r="F68" s="97"/>
      <c r="G68" s="88"/>
      <c r="H68" s="20"/>
      <c r="I68" s="128"/>
      <c r="J68" s="154"/>
      <c r="K68" s="157"/>
    </row>
    <row r="69" spans="2:11" ht="21" customHeight="1">
      <c r="B69" s="15" t="s">
        <v>51</v>
      </c>
      <c r="C69" s="15" t="s">
        <v>33</v>
      </c>
      <c r="D69" s="67"/>
      <c r="E69" s="96"/>
      <c r="F69" s="97"/>
      <c r="G69" s="86"/>
      <c r="H69" s="16" t="s">
        <v>62</v>
      </c>
      <c r="I69" s="128"/>
      <c r="J69" s="154"/>
      <c r="K69" s="157"/>
    </row>
    <row r="70" spans="2:11" ht="21" customHeight="1">
      <c r="B70" s="17"/>
      <c r="C70" s="17"/>
      <c r="D70" s="39">
        <v>41</v>
      </c>
      <c r="E70" s="96"/>
      <c r="F70" s="97"/>
      <c r="G70" s="87"/>
      <c r="H70" s="19" t="s">
        <v>0</v>
      </c>
      <c r="I70" s="129">
        <f>I71+I77+I81+I90</f>
        <v>72420</v>
      </c>
      <c r="J70" s="129">
        <f>J71+J77+J81+J90</f>
        <v>78758.79</v>
      </c>
      <c r="K70" s="134">
        <f t="shared" si="0"/>
        <v>108.75281690140844</v>
      </c>
    </row>
    <row r="71" spans="2:11" ht="36.75" customHeight="1">
      <c r="B71" s="15"/>
      <c r="C71" s="15"/>
      <c r="D71" s="67"/>
      <c r="E71" s="103">
        <v>411</v>
      </c>
      <c r="F71" s="104"/>
      <c r="G71" s="85"/>
      <c r="H71" s="20" t="s">
        <v>1</v>
      </c>
      <c r="I71" s="130">
        <f>SUM(I72:I76)</f>
        <v>23900</v>
      </c>
      <c r="J71" s="130">
        <f>SUM(J72:J76)</f>
        <v>9654.61</v>
      </c>
      <c r="K71" s="133">
        <f t="shared" si="0"/>
        <v>40.395857740585775</v>
      </c>
    </row>
    <row r="72" spans="2:11" ht="18.75" customHeight="1">
      <c r="B72" s="17"/>
      <c r="C72" s="17"/>
      <c r="D72" s="39"/>
      <c r="E72" s="101"/>
      <c r="F72" s="98">
        <v>4111</v>
      </c>
      <c r="G72" s="88"/>
      <c r="H72" s="21" t="s">
        <v>2</v>
      </c>
      <c r="I72" s="128">
        <v>18000</v>
      </c>
      <c r="J72" s="157">
        <v>9654.61</v>
      </c>
      <c r="K72" s="157">
        <f t="shared" si="0"/>
        <v>53.63672222222222</v>
      </c>
    </row>
    <row r="73" spans="2:11" ht="17.25" customHeight="1">
      <c r="B73" s="18"/>
      <c r="C73" s="18"/>
      <c r="D73" s="39"/>
      <c r="E73" s="96"/>
      <c r="F73" s="98">
        <v>4112</v>
      </c>
      <c r="G73" s="88"/>
      <c r="H73" s="21" t="s">
        <v>3</v>
      </c>
      <c r="I73" s="128">
        <v>1200</v>
      </c>
      <c r="J73" s="157">
        <v>0</v>
      </c>
      <c r="K73" s="157">
        <f aca="true" t="shared" si="2" ref="K73:K136">(J73/I73)*100</f>
        <v>0</v>
      </c>
    </row>
    <row r="74" spans="2:11" ht="19.5" customHeight="1">
      <c r="B74" s="14"/>
      <c r="C74" s="14"/>
      <c r="D74" s="39"/>
      <c r="E74" s="96"/>
      <c r="F74" s="98">
        <v>4113</v>
      </c>
      <c r="G74" s="88"/>
      <c r="H74" s="21" t="s">
        <v>4</v>
      </c>
      <c r="I74" s="128">
        <v>3200</v>
      </c>
      <c r="J74" s="157">
        <v>0</v>
      </c>
      <c r="K74" s="157">
        <f t="shared" si="2"/>
        <v>0</v>
      </c>
    </row>
    <row r="75" spans="2:11" ht="19.5" customHeight="1">
      <c r="B75" s="10"/>
      <c r="C75" s="10"/>
      <c r="D75" s="39"/>
      <c r="E75" s="96"/>
      <c r="F75" s="98">
        <v>4114</v>
      </c>
      <c r="G75" s="88"/>
      <c r="H75" s="21" t="s">
        <v>5</v>
      </c>
      <c r="I75" s="128">
        <v>1350</v>
      </c>
      <c r="J75" s="157">
        <v>0</v>
      </c>
      <c r="K75" s="157">
        <f t="shared" si="2"/>
        <v>0</v>
      </c>
    </row>
    <row r="76" spans="2:11" ht="18.75">
      <c r="B76" s="10"/>
      <c r="C76" s="10"/>
      <c r="D76" s="39"/>
      <c r="E76" s="96"/>
      <c r="F76" s="98">
        <v>4115</v>
      </c>
      <c r="G76" s="88"/>
      <c r="H76" s="21" t="s">
        <v>6</v>
      </c>
      <c r="I76" s="128">
        <v>150</v>
      </c>
      <c r="J76" s="157">
        <v>0</v>
      </c>
      <c r="K76" s="157">
        <f t="shared" si="2"/>
        <v>0</v>
      </c>
    </row>
    <row r="77" spans="2:11" ht="18.75">
      <c r="B77" s="10"/>
      <c r="C77" s="10"/>
      <c r="D77" s="39"/>
      <c r="E77" s="96">
        <v>412</v>
      </c>
      <c r="F77" s="98"/>
      <c r="G77" s="85"/>
      <c r="H77" s="20" t="s">
        <v>7</v>
      </c>
      <c r="I77" s="130">
        <f>SUM(I78:I80)</f>
        <v>1370</v>
      </c>
      <c r="J77" s="130">
        <f>SUM(J78:J80)</f>
        <v>288.4</v>
      </c>
      <c r="K77" s="133">
        <f t="shared" si="2"/>
        <v>21.051094890510946</v>
      </c>
    </row>
    <row r="78" spans="2:11" ht="18.75">
      <c r="B78" s="10"/>
      <c r="C78" s="10"/>
      <c r="D78" s="39"/>
      <c r="E78" s="96"/>
      <c r="F78" s="98">
        <v>4123</v>
      </c>
      <c r="G78" s="88"/>
      <c r="H78" s="21" t="s">
        <v>8</v>
      </c>
      <c r="I78" s="128">
        <v>220</v>
      </c>
      <c r="J78" s="157">
        <v>0</v>
      </c>
      <c r="K78" s="157">
        <f t="shared" si="2"/>
        <v>0</v>
      </c>
    </row>
    <row r="79" spans="2:11" ht="18.75">
      <c r="B79" s="10"/>
      <c r="C79" s="10"/>
      <c r="D79" s="39"/>
      <c r="E79" s="96"/>
      <c r="F79" s="98">
        <v>4125</v>
      </c>
      <c r="G79" s="88"/>
      <c r="H79" s="21" t="s">
        <v>9</v>
      </c>
      <c r="I79" s="128">
        <v>650</v>
      </c>
      <c r="J79" s="157">
        <v>288.4</v>
      </c>
      <c r="K79" s="157">
        <f t="shared" si="2"/>
        <v>44.36923076923077</v>
      </c>
    </row>
    <row r="80" spans="2:11" ht="18.75">
      <c r="B80" s="14"/>
      <c r="C80" s="14"/>
      <c r="D80" s="39"/>
      <c r="E80" s="96"/>
      <c r="F80" s="98">
        <v>4129</v>
      </c>
      <c r="G80" s="88"/>
      <c r="H80" s="21" t="s">
        <v>10</v>
      </c>
      <c r="I80" s="128">
        <v>500</v>
      </c>
      <c r="J80" s="157">
        <v>0</v>
      </c>
      <c r="K80" s="157">
        <f t="shared" si="2"/>
        <v>0</v>
      </c>
    </row>
    <row r="81" spans="2:11" ht="20.25" customHeight="1">
      <c r="B81" s="10"/>
      <c r="C81" s="10"/>
      <c r="D81" s="39"/>
      <c r="E81" s="96">
        <v>413</v>
      </c>
      <c r="F81" s="98"/>
      <c r="G81" s="88"/>
      <c r="H81" s="20" t="s">
        <v>11</v>
      </c>
      <c r="I81" s="130">
        <f>I82+I86+I87+I88</f>
        <v>3450</v>
      </c>
      <c r="J81" s="130">
        <f>J82+J86+J87+J88</f>
        <v>1784.93</v>
      </c>
      <c r="K81" s="133">
        <f t="shared" si="2"/>
        <v>51.73710144927537</v>
      </c>
    </row>
    <row r="82" spans="2:11" ht="21" customHeight="1">
      <c r="B82" s="10"/>
      <c r="C82" s="10"/>
      <c r="D82" s="39"/>
      <c r="E82" s="96"/>
      <c r="F82" s="98">
        <v>4131</v>
      </c>
      <c r="G82" s="88"/>
      <c r="H82" s="22" t="s">
        <v>12</v>
      </c>
      <c r="I82" s="63">
        <f>SUM(I83:I85)</f>
        <v>1700</v>
      </c>
      <c r="J82" s="63">
        <f>SUM(J83:J85)</f>
        <v>1140.46</v>
      </c>
      <c r="K82" s="132">
        <f t="shared" si="2"/>
        <v>67.08588235294118</v>
      </c>
    </row>
    <row r="83" spans="2:11" ht="20.25" customHeight="1">
      <c r="B83" s="10"/>
      <c r="C83" s="10"/>
      <c r="D83" s="39"/>
      <c r="E83" s="96"/>
      <c r="F83" s="98"/>
      <c r="G83" s="88" t="s">
        <v>83</v>
      </c>
      <c r="H83" s="34" t="s">
        <v>157</v>
      </c>
      <c r="I83" s="128">
        <v>300</v>
      </c>
      <c r="J83" s="157">
        <v>14.18</v>
      </c>
      <c r="K83" s="157">
        <f t="shared" si="2"/>
        <v>4.726666666666667</v>
      </c>
    </row>
    <row r="84" spans="2:11" ht="18.75" customHeight="1">
      <c r="B84" s="10"/>
      <c r="C84" s="10"/>
      <c r="D84" s="39"/>
      <c r="E84" s="96"/>
      <c r="F84" s="98"/>
      <c r="G84" s="88" t="s">
        <v>85</v>
      </c>
      <c r="H84" s="34" t="s">
        <v>216</v>
      </c>
      <c r="I84" s="128">
        <v>900</v>
      </c>
      <c r="J84" s="157">
        <v>813.48</v>
      </c>
      <c r="K84" s="157">
        <f t="shared" si="2"/>
        <v>90.38666666666667</v>
      </c>
    </row>
    <row r="85" spans="2:11" ht="18" customHeight="1">
      <c r="B85" s="10"/>
      <c r="C85" s="10"/>
      <c r="D85" s="39"/>
      <c r="E85" s="96"/>
      <c r="F85" s="98"/>
      <c r="G85" s="88" t="s">
        <v>87</v>
      </c>
      <c r="H85" s="21" t="s">
        <v>88</v>
      </c>
      <c r="I85" s="128">
        <v>500</v>
      </c>
      <c r="J85" s="157">
        <v>312.8</v>
      </c>
      <c r="K85" s="157">
        <f t="shared" si="2"/>
        <v>62.56</v>
      </c>
    </row>
    <row r="86" spans="2:11" ht="17.25" customHeight="1">
      <c r="B86" s="14"/>
      <c r="C86" s="14"/>
      <c r="D86" s="39"/>
      <c r="E86" s="96"/>
      <c r="F86" s="98">
        <v>4132</v>
      </c>
      <c r="G86" s="88"/>
      <c r="H86" s="21" t="s">
        <v>34</v>
      </c>
      <c r="I86" s="128">
        <v>300</v>
      </c>
      <c r="J86" s="157">
        <v>36</v>
      </c>
      <c r="K86" s="157">
        <f t="shared" si="2"/>
        <v>12</v>
      </c>
    </row>
    <row r="87" spans="2:11" ht="20.25" customHeight="1">
      <c r="B87" s="10"/>
      <c r="C87" s="10"/>
      <c r="D87" s="39"/>
      <c r="E87" s="96"/>
      <c r="F87" s="98">
        <v>4135</v>
      </c>
      <c r="G87" s="88"/>
      <c r="H87" s="21" t="s">
        <v>13</v>
      </c>
      <c r="I87" s="128">
        <v>1450</v>
      </c>
      <c r="J87" s="157">
        <v>608.47</v>
      </c>
      <c r="K87" s="157">
        <f t="shared" si="2"/>
        <v>41.96344827586207</v>
      </c>
    </row>
    <row r="88" spans="2:11" ht="19.5" customHeight="1">
      <c r="B88" s="14"/>
      <c r="C88" s="14"/>
      <c r="D88" s="39"/>
      <c r="E88" s="96"/>
      <c r="F88" s="102">
        <v>4139</v>
      </c>
      <c r="G88" s="88"/>
      <c r="H88" s="22" t="s">
        <v>132</v>
      </c>
      <c r="I88" s="63">
        <f>I89</f>
        <v>0</v>
      </c>
      <c r="J88" s="132">
        <v>0</v>
      </c>
      <c r="K88" s="132">
        <v>0</v>
      </c>
    </row>
    <row r="89" spans="2:11" ht="18.75" customHeight="1">
      <c r="B89" s="10"/>
      <c r="C89" s="10"/>
      <c r="D89" s="39"/>
      <c r="E89" s="96"/>
      <c r="F89" s="98"/>
      <c r="G89" s="88" t="s">
        <v>90</v>
      </c>
      <c r="H89" s="21" t="s">
        <v>91</v>
      </c>
      <c r="I89" s="128"/>
      <c r="J89" s="154"/>
      <c r="K89" s="157"/>
    </row>
    <row r="90" spans="2:11" ht="20.25" customHeight="1">
      <c r="B90" s="10"/>
      <c r="C90" s="10"/>
      <c r="D90" s="39"/>
      <c r="E90" s="96">
        <v>418</v>
      </c>
      <c r="F90" s="98"/>
      <c r="G90" s="88"/>
      <c r="H90" s="46" t="s">
        <v>17</v>
      </c>
      <c r="I90" s="130">
        <f>SUM(I91:I93)</f>
        <v>43700</v>
      </c>
      <c r="J90" s="130">
        <f>SUM(J91:J93)</f>
        <v>67030.84999999999</v>
      </c>
      <c r="K90" s="133">
        <f t="shared" si="2"/>
        <v>153.3886727688787</v>
      </c>
    </row>
    <row r="91" spans="2:11" ht="35.25" customHeight="1">
      <c r="B91" s="10"/>
      <c r="C91" s="10"/>
      <c r="D91" s="39"/>
      <c r="E91" s="96"/>
      <c r="F91" s="98">
        <v>4184</v>
      </c>
      <c r="G91" s="88"/>
      <c r="H91" s="21" t="s">
        <v>186</v>
      </c>
      <c r="I91" s="138">
        <v>40000</v>
      </c>
      <c r="J91" s="157">
        <v>66821.15</v>
      </c>
      <c r="K91" s="157">
        <f t="shared" si="2"/>
        <v>167.052875</v>
      </c>
    </row>
    <row r="92" spans="2:11" ht="15.75" customHeight="1">
      <c r="B92" s="10"/>
      <c r="C92" s="10"/>
      <c r="D92" s="39"/>
      <c r="E92" s="96"/>
      <c r="F92" s="98">
        <v>4184</v>
      </c>
      <c r="G92" s="88"/>
      <c r="H92" s="34" t="s">
        <v>217</v>
      </c>
      <c r="I92" s="138">
        <v>2700</v>
      </c>
      <c r="J92" s="157">
        <v>0</v>
      </c>
      <c r="K92" s="157">
        <f t="shared" si="2"/>
        <v>0</v>
      </c>
    </row>
    <row r="93" spans="2:11" ht="17.25" customHeight="1">
      <c r="B93" s="10"/>
      <c r="C93" s="10"/>
      <c r="D93" s="39"/>
      <c r="E93" s="96"/>
      <c r="F93" s="98">
        <v>4184</v>
      </c>
      <c r="G93" s="88"/>
      <c r="H93" s="21" t="s">
        <v>17</v>
      </c>
      <c r="I93" s="128">
        <v>1000</v>
      </c>
      <c r="J93" s="157">
        <v>209.7</v>
      </c>
      <c r="K93" s="157">
        <f t="shared" si="2"/>
        <v>20.97</v>
      </c>
    </row>
    <row r="94" spans="2:11" ht="18.75">
      <c r="B94" s="10"/>
      <c r="C94" s="10"/>
      <c r="D94" s="39">
        <v>44</v>
      </c>
      <c r="E94" s="96"/>
      <c r="F94" s="98"/>
      <c r="G94" s="85"/>
      <c r="H94" s="19" t="s">
        <v>20</v>
      </c>
      <c r="I94" s="129">
        <f>I95</f>
        <v>500</v>
      </c>
      <c r="J94" s="129">
        <f>J95</f>
        <v>0</v>
      </c>
      <c r="K94" s="134">
        <f t="shared" si="2"/>
        <v>0</v>
      </c>
    </row>
    <row r="95" spans="2:11" ht="18.75" customHeight="1">
      <c r="B95" s="10"/>
      <c r="C95" s="10"/>
      <c r="D95" s="39"/>
      <c r="E95" s="96">
        <v>441</v>
      </c>
      <c r="F95" s="98"/>
      <c r="G95" s="85"/>
      <c r="H95" s="20" t="s">
        <v>20</v>
      </c>
      <c r="I95" s="130">
        <f>I96</f>
        <v>500</v>
      </c>
      <c r="J95" s="130">
        <f>J96</f>
        <v>0</v>
      </c>
      <c r="K95" s="133">
        <f t="shared" si="2"/>
        <v>0</v>
      </c>
    </row>
    <row r="96" spans="2:11" ht="20.25" customHeight="1">
      <c r="B96" s="10"/>
      <c r="C96" s="10"/>
      <c r="D96" s="39"/>
      <c r="E96" s="96"/>
      <c r="F96" s="98">
        <v>4415</v>
      </c>
      <c r="G96" s="88"/>
      <c r="H96" s="23" t="s">
        <v>159</v>
      </c>
      <c r="I96" s="128">
        <v>500</v>
      </c>
      <c r="J96" s="157">
        <v>0</v>
      </c>
      <c r="K96" s="157">
        <f t="shared" si="2"/>
        <v>0</v>
      </c>
    </row>
    <row r="97" spans="2:11" ht="18.75">
      <c r="B97" s="14"/>
      <c r="C97" s="14"/>
      <c r="D97" s="39"/>
      <c r="E97" s="96"/>
      <c r="F97" s="98"/>
      <c r="G97" s="88"/>
      <c r="H97" s="20" t="s">
        <v>37</v>
      </c>
      <c r="I97" s="130">
        <f>I70+I94</f>
        <v>72920</v>
      </c>
      <c r="J97" s="130">
        <f>J70+J94</f>
        <v>78758.79</v>
      </c>
      <c r="K97" s="133">
        <f t="shared" si="2"/>
        <v>108.00711738891935</v>
      </c>
    </row>
    <row r="98" spans="2:11" ht="18.75">
      <c r="B98" s="10" t="s">
        <v>142</v>
      </c>
      <c r="C98" s="10"/>
      <c r="D98" s="39"/>
      <c r="E98" s="96"/>
      <c r="F98" s="97"/>
      <c r="G98" s="88"/>
      <c r="H98" s="20" t="s">
        <v>138</v>
      </c>
      <c r="I98" s="128"/>
      <c r="J98" s="154"/>
      <c r="K98" s="157"/>
    </row>
    <row r="99" spans="2:11" ht="18.75">
      <c r="B99" s="10"/>
      <c r="C99" s="10"/>
      <c r="D99" s="39">
        <v>41</v>
      </c>
      <c r="E99" s="96"/>
      <c r="F99" s="97"/>
      <c r="G99" s="88"/>
      <c r="H99" s="19" t="s">
        <v>0</v>
      </c>
      <c r="I99" s="129">
        <f>I100+I106+I110</f>
        <v>0</v>
      </c>
      <c r="J99" s="129">
        <f>J100+J106+J110</f>
        <v>0</v>
      </c>
      <c r="K99" s="134">
        <v>0</v>
      </c>
    </row>
    <row r="100" spans="2:11" ht="38.25" customHeight="1">
      <c r="B100" s="10"/>
      <c r="C100" s="10"/>
      <c r="D100" s="39"/>
      <c r="E100" s="96">
        <v>411</v>
      </c>
      <c r="F100" s="97"/>
      <c r="G100" s="88"/>
      <c r="H100" s="20" t="s">
        <v>1</v>
      </c>
      <c r="I100" s="130">
        <f>SUM(I101:I105)</f>
        <v>0</v>
      </c>
      <c r="J100" s="130">
        <f>SUM(J101:J105)</f>
        <v>0</v>
      </c>
      <c r="K100" s="133">
        <v>0</v>
      </c>
    </row>
    <row r="101" spans="2:11" ht="18.75">
      <c r="B101" s="10"/>
      <c r="C101" s="10"/>
      <c r="D101" s="39"/>
      <c r="E101" s="96"/>
      <c r="F101" s="98">
        <v>4111</v>
      </c>
      <c r="G101" s="88"/>
      <c r="H101" s="21" t="s">
        <v>2</v>
      </c>
      <c r="I101" s="128">
        <v>0</v>
      </c>
      <c r="J101" s="157">
        <v>0</v>
      </c>
      <c r="K101" s="157">
        <v>0</v>
      </c>
    </row>
    <row r="102" spans="2:11" ht="18.75">
      <c r="B102" s="10"/>
      <c r="C102" s="10"/>
      <c r="D102" s="39"/>
      <c r="E102" s="96"/>
      <c r="F102" s="98">
        <v>4112</v>
      </c>
      <c r="G102" s="88"/>
      <c r="H102" s="21" t="s">
        <v>3</v>
      </c>
      <c r="I102" s="128">
        <v>0</v>
      </c>
      <c r="J102" s="157">
        <v>0</v>
      </c>
      <c r="K102" s="157">
        <v>0</v>
      </c>
    </row>
    <row r="103" spans="2:11" ht="18.75">
      <c r="B103" s="10"/>
      <c r="C103" s="10"/>
      <c r="D103" s="39"/>
      <c r="E103" s="96"/>
      <c r="F103" s="98">
        <v>4113</v>
      </c>
      <c r="G103" s="88"/>
      <c r="H103" s="21" t="s">
        <v>4</v>
      </c>
      <c r="I103" s="128">
        <v>0</v>
      </c>
      <c r="J103" s="157">
        <v>0</v>
      </c>
      <c r="K103" s="157">
        <v>0</v>
      </c>
    </row>
    <row r="104" spans="2:11" ht="18.75">
      <c r="B104" s="10"/>
      <c r="C104" s="10"/>
      <c r="D104" s="39"/>
      <c r="E104" s="96"/>
      <c r="F104" s="98">
        <v>4114</v>
      </c>
      <c r="G104" s="88"/>
      <c r="H104" s="21" t="s">
        <v>5</v>
      </c>
      <c r="I104" s="128">
        <v>0</v>
      </c>
      <c r="J104" s="157">
        <v>0</v>
      </c>
      <c r="K104" s="157">
        <v>0</v>
      </c>
    </row>
    <row r="105" spans="2:11" ht="18.75">
      <c r="B105" s="10"/>
      <c r="C105" s="10"/>
      <c r="D105" s="39"/>
      <c r="E105" s="96"/>
      <c r="F105" s="98">
        <v>4115</v>
      </c>
      <c r="G105" s="88"/>
      <c r="H105" s="21" t="s">
        <v>6</v>
      </c>
      <c r="I105" s="128">
        <v>0</v>
      </c>
      <c r="J105" s="157">
        <v>0</v>
      </c>
      <c r="K105" s="157">
        <v>0</v>
      </c>
    </row>
    <row r="106" spans="2:11" ht="18.75">
      <c r="B106" s="10"/>
      <c r="C106" s="10"/>
      <c r="D106" s="39"/>
      <c r="E106" s="96">
        <v>412</v>
      </c>
      <c r="F106" s="98"/>
      <c r="G106" s="88"/>
      <c r="H106" s="20" t="s">
        <v>7</v>
      </c>
      <c r="I106" s="130">
        <f>SUM(I107:I109)</f>
        <v>0</v>
      </c>
      <c r="J106" s="130">
        <f>SUM(J107:J109)</f>
        <v>0</v>
      </c>
      <c r="K106" s="133">
        <v>0</v>
      </c>
    </row>
    <row r="107" spans="2:11" ht="18.75">
      <c r="B107" s="10"/>
      <c r="C107" s="10"/>
      <c r="D107" s="39"/>
      <c r="E107" s="96"/>
      <c r="F107" s="98">
        <v>4123</v>
      </c>
      <c r="G107" s="88"/>
      <c r="H107" s="21" t="s">
        <v>8</v>
      </c>
      <c r="I107" s="128">
        <v>0</v>
      </c>
      <c r="J107" s="157">
        <v>0</v>
      </c>
      <c r="K107" s="157">
        <v>0</v>
      </c>
    </row>
    <row r="108" spans="2:11" ht="18.75">
      <c r="B108" s="10"/>
      <c r="C108" s="10"/>
      <c r="D108" s="39"/>
      <c r="E108" s="96"/>
      <c r="F108" s="98">
        <v>4125</v>
      </c>
      <c r="G108" s="88"/>
      <c r="H108" s="21" t="s">
        <v>9</v>
      </c>
      <c r="I108" s="128">
        <v>0</v>
      </c>
      <c r="J108" s="157">
        <v>0</v>
      </c>
      <c r="K108" s="157">
        <v>0</v>
      </c>
    </row>
    <row r="109" spans="2:11" ht="18.75">
      <c r="B109" s="10"/>
      <c r="C109" s="10"/>
      <c r="D109" s="39"/>
      <c r="E109" s="96"/>
      <c r="F109" s="98">
        <v>4129</v>
      </c>
      <c r="G109" s="88"/>
      <c r="H109" s="21" t="s">
        <v>10</v>
      </c>
      <c r="I109" s="128">
        <v>0</v>
      </c>
      <c r="J109" s="157">
        <v>0</v>
      </c>
      <c r="K109" s="157">
        <v>0</v>
      </c>
    </row>
    <row r="110" spans="2:11" ht="18.75">
      <c r="B110" s="10"/>
      <c r="C110" s="10"/>
      <c r="D110" s="39"/>
      <c r="E110" s="96">
        <v>413</v>
      </c>
      <c r="F110" s="98"/>
      <c r="G110" s="88"/>
      <c r="H110" s="20" t="s">
        <v>11</v>
      </c>
      <c r="I110" s="130">
        <f>I111+I114+I115</f>
        <v>0</v>
      </c>
      <c r="J110" s="130">
        <f>J111+J114+J115</f>
        <v>0</v>
      </c>
      <c r="K110" s="133">
        <v>0</v>
      </c>
    </row>
    <row r="111" spans="2:11" ht="18.75">
      <c r="B111" s="10"/>
      <c r="C111" s="10"/>
      <c r="D111" s="39"/>
      <c r="E111" s="96"/>
      <c r="F111" s="98">
        <v>4131</v>
      </c>
      <c r="G111" s="88"/>
      <c r="H111" s="22" t="s">
        <v>12</v>
      </c>
      <c r="I111" s="128">
        <v>0</v>
      </c>
      <c r="J111" s="157">
        <v>0</v>
      </c>
      <c r="K111" s="157">
        <v>0</v>
      </c>
    </row>
    <row r="112" spans="2:11" ht="18.75">
      <c r="B112" s="10"/>
      <c r="C112" s="10"/>
      <c r="D112" s="39"/>
      <c r="E112" s="96"/>
      <c r="F112" s="98"/>
      <c r="G112" s="88" t="s">
        <v>83</v>
      </c>
      <c r="H112" s="21" t="s">
        <v>84</v>
      </c>
      <c r="I112" s="128">
        <v>0</v>
      </c>
      <c r="J112" s="157">
        <v>0</v>
      </c>
      <c r="K112" s="157">
        <v>0</v>
      </c>
    </row>
    <row r="113" spans="2:11" ht="19.5" customHeight="1">
      <c r="B113" s="10"/>
      <c r="C113" s="10"/>
      <c r="D113" s="39"/>
      <c r="E113" s="101"/>
      <c r="F113" s="102"/>
      <c r="G113" s="88" t="s">
        <v>85</v>
      </c>
      <c r="H113" s="21" t="s">
        <v>139</v>
      </c>
      <c r="I113" s="128">
        <v>0</v>
      </c>
      <c r="J113" s="157">
        <v>0</v>
      </c>
      <c r="K113" s="157">
        <v>0</v>
      </c>
    </row>
    <row r="114" spans="2:11" ht="18.75">
      <c r="B114" s="10"/>
      <c r="C114" s="10"/>
      <c r="D114" s="39"/>
      <c r="E114" s="96"/>
      <c r="F114" s="98">
        <v>4132</v>
      </c>
      <c r="G114" s="88"/>
      <c r="H114" s="21" t="s">
        <v>34</v>
      </c>
      <c r="I114" s="128">
        <v>0</v>
      </c>
      <c r="J114" s="157">
        <v>0</v>
      </c>
      <c r="K114" s="157">
        <v>0</v>
      </c>
    </row>
    <row r="115" spans="2:11" ht="18.75">
      <c r="B115" s="10"/>
      <c r="C115" s="10"/>
      <c r="D115" s="39"/>
      <c r="E115" s="96"/>
      <c r="F115" s="98">
        <v>4135</v>
      </c>
      <c r="G115" s="88"/>
      <c r="H115" s="21" t="s">
        <v>13</v>
      </c>
      <c r="I115" s="128">
        <v>0</v>
      </c>
      <c r="J115" s="157">
        <v>0</v>
      </c>
      <c r="K115" s="157">
        <v>0</v>
      </c>
    </row>
    <row r="116" spans="2:11" ht="18.75">
      <c r="B116" s="10"/>
      <c r="C116" s="10"/>
      <c r="D116" s="39">
        <v>44</v>
      </c>
      <c r="E116" s="96"/>
      <c r="F116" s="98"/>
      <c r="G116" s="88"/>
      <c r="H116" s="19" t="s">
        <v>20</v>
      </c>
      <c r="I116" s="129">
        <f>I117</f>
        <v>0</v>
      </c>
      <c r="J116" s="129">
        <f>J117</f>
        <v>0</v>
      </c>
      <c r="K116" s="134">
        <v>0</v>
      </c>
    </row>
    <row r="117" spans="2:11" ht="18.75">
      <c r="B117" s="10"/>
      <c r="C117" s="10"/>
      <c r="D117" s="39"/>
      <c r="E117" s="96">
        <v>441</v>
      </c>
      <c r="F117" s="98"/>
      <c r="G117" s="88"/>
      <c r="H117" s="20" t="s">
        <v>20</v>
      </c>
      <c r="I117" s="130">
        <f>I118</f>
        <v>0</v>
      </c>
      <c r="J117" s="130">
        <f>J118</f>
        <v>0</v>
      </c>
      <c r="K117" s="133">
        <v>0</v>
      </c>
    </row>
    <row r="118" spans="2:11" ht="18.75">
      <c r="B118" s="10"/>
      <c r="C118" s="10"/>
      <c r="D118" s="39"/>
      <c r="E118" s="96"/>
      <c r="F118" s="98">
        <v>4415</v>
      </c>
      <c r="G118" s="88"/>
      <c r="H118" s="21" t="s">
        <v>21</v>
      </c>
      <c r="I118" s="128">
        <v>0</v>
      </c>
      <c r="J118" s="157">
        <v>0</v>
      </c>
      <c r="K118" s="157">
        <v>0</v>
      </c>
    </row>
    <row r="119" spans="2:11" ht="21" customHeight="1">
      <c r="B119" s="10"/>
      <c r="C119" s="10"/>
      <c r="D119" s="39"/>
      <c r="E119" s="96"/>
      <c r="F119" s="98"/>
      <c r="G119" s="88"/>
      <c r="H119" s="20" t="s">
        <v>140</v>
      </c>
      <c r="I119" s="130">
        <f>I99+I116</f>
        <v>0</v>
      </c>
      <c r="J119" s="130">
        <f>J99+J116</f>
        <v>0</v>
      </c>
      <c r="K119" s="133">
        <v>0</v>
      </c>
    </row>
    <row r="120" spans="2:11" ht="36">
      <c r="B120" s="15" t="s">
        <v>53</v>
      </c>
      <c r="C120" s="27" t="s">
        <v>33</v>
      </c>
      <c r="D120" s="67"/>
      <c r="E120" s="96"/>
      <c r="F120" s="98"/>
      <c r="G120" s="86"/>
      <c r="H120" s="16" t="s">
        <v>70</v>
      </c>
      <c r="I120" s="128"/>
      <c r="J120" s="154"/>
      <c r="K120" s="157"/>
    </row>
    <row r="121" spans="2:11" ht="18.75" customHeight="1">
      <c r="B121" s="10"/>
      <c r="C121" s="10"/>
      <c r="D121" s="39">
        <v>41</v>
      </c>
      <c r="E121" s="96"/>
      <c r="F121" s="97"/>
      <c r="G121" s="87"/>
      <c r="H121" s="19" t="s">
        <v>0</v>
      </c>
      <c r="I121" s="129">
        <f>I122+I128+I132+I143</f>
        <v>156150</v>
      </c>
      <c r="J121" s="129">
        <f>J122+J128+J132+J143</f>
        <v>61206.93</v>
      </c>
      <c r="K121" s="134">
        <f t="shared" si="2"/>
        <v>39.197521613832855</v>
      </c>
    </row>
    <row r="122" spans="2:11" ht="36" customHeight="1">
      <c r="B122" s="15"/>
      <c r="C122" s="27"/>
      <c r="D122" s="67"/>
      <c r="E122" s="103">
        <v>411</v>
      </c>
      <c r="F122" s="104"/>
      <c r="G122" s="85"/>
      <c r="H122" s="20" t="s">
        <v>1</v>
      </c>
      <c r="I122" s="130">
        <f>SUM(I123:I127)</f>
        <v>124750</v>
      </c>
      <c r="J122" s="130">
        <f>SUM(J123:J127)</f>
        <v>48514.12</v>
      </c>
      <c r="K122" s="133">
        <f t="shared" si="2"/>
        <v>38.889074148296594</v>
      </c>
    </row>
    <row r="123" spans="2:11" ht="19.5" customHeight="1">
      <c r="B123" s="10"/>
      <c r="C123" s="10"/>
      <c r="D123" s="39"/>
      <c r="E123" s="101"/>
      <c r="F123" s="98">
        <v>4111</v>
      </c>
      <c r="G123" s="88"/>
      <c r="H123" s="21" t="s">
        <v>2</v>
      </c>
      <c r="I123" s="128">
        <v>93750</v>
      </c>
      <c r="J123" s="157">
        <v>48514.12</v>
      </c>
      <c r="K123" s="157">
        <f t="shared" si="2"/>
        <v>51.74839466666668</v>
      </c>
    </row>
    <row r="124" spans="2:11" ht="16.5" customHeight="1">
      <c r="B124" s="14"/>
      <c r="C124" s="14"/>
      <c r="D124" s="39"/>
      <c r="E124" s="96"/>
      <c r="F124" s="98">
        <v>4112</v>
      </c>
      <c r="G124" s="88"/>
      <c r="H124" s="21" t="s">
        <v>3</v>
      </c>
      <c r="I124" s="128">
        <v>6300</v>
      </c>
      <c r="J124" s="157">
        <v>0</v>
      </c>
      <c r="K124" s="157">
        <f t="shared" si="2"/>
        <v>0</v>
      </c>
    </row>
    <row r="125" spans="2:11" ht="20.25" customHeight="1">
      <c r="B125" s="14"/>
      <c r="C125" s="14"/>
      <c r="D125" s="39"/>
      <c r="E125" s="96"/>
      <c r="F125" s="98">
        <v>4113</v>
      </c>
      <c r="G125" s="88"/>
      <c r="H125" s="21" t="s">
        <v>4</v>
      </c>
      <c r="I125" s="128">
        <v>16800</v>
      </c>
      <c r="J125" s="157">
        <v>0</v>
      </c>
      <c r="K125" s="157">
        <f t="shared" si="2"/>
        <v>0</v>
      </c>
    </row>
    <row r="126" spans="2:11" ht="18.75" customHeight="1">
      <c r="B126" s="10"/>
      <c r="C126" s="10"/>
      <c r="D126" s="39"/>
      <c r="E126" s="96"/>
      <c r="F126" s="98">
        <v>4114</v>
      </c>
      <c r="G126" s="88"/>
      <c r="H126" s="21" t="s">
        <v>5</v>
      </c>
      <c r="I126" s="128">
        <v>7100</v>
      </c>
      <c r="J126" s="157">
        <v>0</v>
      </c>
      <c r="K126" s="157">
        <f t="shared" si="2"/>
        <v>0</v>
      </c>
    </row>
    <row r="127" spans="2:11" ht="19.5" customHeight="1">
      <c r="B127" s="14"/>
      <c r="C127" s="14"/>
      <c r="D127" s="39"/>
      <c r="E127" s="96"/>
      <c r="F127" s="98">
        <v>4115</v>
      </c>
      <c r="G127" s="88"/>
      <c r="H127" s="21" t="s">
        <v>6</v>
      </c>
      <c r="I127" s="128">
        <v>800</v>
      </c>
      <c r="J127" s="157">
        <v>0</v>
      </c>
      <c r="K127" s="157">
        <f t="shared" si="2"/>
        <v>0</v>
      </c>
    </row>
    <row r="128" spans="2:11" ht="17.25" customHeight="1">
      <c r="B128" s="14"/>
      <c r="C128" s="14"/>
      <c r="D128" s="39"/>
      <c r="E128" s="96">
        <v>412</v>
      </c>
      <c r="F128" s="98"/>
      <c r="G128" s="85"/>
      <c r="H128" s="20" t="s">
        <v>7</v>
      </c>
      <c r="I128" s="130">
        <f>SUM(I129:I131)</f>
        <v>15600</v>
      </c>
      <c r="J128" s="130">
        <f>SUM(J129:J131)</f>
        <v>4893.7</v>
      </c>
      <c r="K128" s="133">
        <f t="shared" si="2"/>
        <v>31.369871794871795</v>
      </c>
    </row>
    <row r="129" spans="2:11" ht="18.75" customHeight="1">
      <c r="B129" s="10"/>
      <c r="C129" s="10"/>
      <c r="D129" s="39"/>
      <c r="E129" s="96"/>
      <c r="F129" s="98">
        <v>4123</v>
      </c>
      <c r="G129" s="88"/>
      <c r="H129" s="21" t="s">
        <v>8</v>
      </c>
      <c r="I129" s="128">
        <v>2100</v>
      </c>
      <c r="J129" s="157">
        <v>0</v>
      </c>
      <c r="K129" s="157">
        <f t="shared" si="2"/>
        <v>0</v>
      </c>
    </row>
    <row r="130" spans="2:11" ht="17.25" customHeight="1">
      <c r="B130" s="18"/>
      <c r="C130" s="18"/>
      <c r="D130" s="39"/>
      <c r="E130" s="96"/>
      <c r="F130" s="98">
        <v>4125</v>
      </c>
      <c r="G130" s="88"/>
      <c r="H130" s="21" t="s">
        <v>9</v>
      </c>
      <c r="I130" s="128">
        <v>8700</v>
      </c>
      <c r="J130" s="157">
        <v>3553.7</v>
      </c>
      <c r="K130" s="157">
        <f t="shared" si="2"/>
        <v>40.84712643678161</v>
      </c>
    </row>
    <row r="131" spans="2:11" ht="21" customHeight="1">
      <c r="B131" s="14"/>
      <c r="C131" s="14"/>
      <c r="D131" s="39"/>
      <c r="E131" s="96"/>
      <c r="F131" s="98">
        <v>4129</v>
      </c>
      <c r="G131" s="88"/>
      <c r="H131" s="21" t="s">
        <v>218</v>
      </c>
      <c r="I131" s="128">
        <v>4800</v>
      </c>
      <c r="J131" s="157">
        <v>1340</v>
      </c>
      <c r="K131" s="157">
        <f t="shared" si="2"/>
        <v>27.916666666666668</v>
      </c>
    </row>
    <row r="132" spans="2:11" ht="18.75" customHeight="1">
      <c r="B132" s="10"/>
      <c r="C132" s="10"/>
      <c r="D132" s="39"/>
      <c r="E132" s="96">
        <v>413</v>
      </c>
      <c r="F132" s="98"/>
      <c r="G132" s="85"/>
      <c r="H132" s="20" t="s">
        <v>11</v>
      </c>
      <c r="I132" s="130">
        <f>I133+I137+I138+I139+I140</f>
        <v>11900</v>
      </c>
      <c r="J132" s="130">
        <f>J133+J137+J138+J139+J140</f>
        <v>7799.110000000001</v>
      </c>
      <c r="K132" s="133">
        <f t="shared" si="2"/>
        <v>65.53873949579832</v>
      </c>
    </row>
    <row r="133" spans="2:11" ht="19.5" customHeight="1">
      <c r="B133" s="10"/>
      <c r="C133" s="10"/>
      <c r="D133" s="39"/>
      <c r="E133" s="96"/>
      <c r="F133" s="98">
        <v>4131</v>
      </c>
      <c r="G133" s="85"/>
      <c r="H133" s="22" t="s">
        <v>12</v>
      </c>
      <c r="I133" s="63">
        <f>SUM(I134:I136)</f>
        <v>3050</v>
      </c>
      <c r="J133" s="63">
        <f>SUM(J134:J136)</f>
        <v>612.73</v>
      </c>
      <c r="K133" s="157">
        <f t="shared" si="2"/>
        <v>20.08950819672131</v>
      </c>
    </row>
    <row r="134" spans="2:11" ht="18" customHeight="1">
      <c r="B134" s="14"/>
      <c r="C134" s="14"/>
      <c r="D134" s="39"/>
      <c r="E134" s="96"/>
      <c r="F134" s="98"/>
      <c r="G134" s="88" t="s">
        <v>83</v>
      </c>
      <c r="H134" s="21" t="s">
        <v>93</v>
      </c>
      <c r="I134" s="128">
        <v>2700</v>
      </c>
      <c r="J134" s="157">
        <v>265.99</v>
      </c>
      <c r="K134" s="157">
        <f t="shared" si="2"/>
        <v>9.851481481481482</v>
      </c>
    </row>
    <row r="135" spans="2:11" ht="18" customHeight="1">
      <c r="B135" s="14"/>
      <c r="C135" s="14"/>
      <c r="D135" s="39"/>
      <c r="E135" s="96"/>
      <c r="F135" s="98"/>
      <c r="G135" s="88" t="s">
        <v>104</v>
      </c>
      <c r="H135" s="21" t="s">
        <v>130</v>
      </c>
      <c r="I135" s="128">
        <v>0</v>
      </c>
      <c r="J135" s="157">
        <v>0</v>
      </c>
      <c r="K135" s="157">
        <v>0</v>
      </c>
    </row>
    <row r="136" spans="2:11" ht="20.25" customHeight="1">
      <c r="B136" s="10"/>
      <c r="C136" s="10"/>
      <c r="D136" s="39"/>
      <c r="E136" s="96"/>
      <c r="F136" s="98"/>
      <c r="G136" s="88" t="s">
        <v>85</v>
      </c>
      <c r="H136" s="21" t="s">
        <v>86</v>
      </c>
      <c r="I136" s="128">
        <v>350</v>
      </c>
      <c r="J136" s="157">
        <v>346.74</v>
      </c>
      <c r="K136" s="157">
        <f t="shared" si="2"/>
        <v>99.06857142857143</v>
      </c>
    </row>
    <row r="137" spans="2:11" ht="21" customHeight="1">
      <c r="B137" s="10"/>
      <c r="C137" s="10"/>
      <c r="D137" s="39"/>
      <c r="E137" s="96"/>
      <c r="F137" s="98">
        <v>4132</v>
      </c>
      <c r="G137" s="88"/>
      <c r="H137" s="21" t="s">
        <v>34</v>
      </c>
      <c r="I137" s="128">
        <v>400</v>
      </c>
      <c r="J137" s="157">
        <v>174.32</v>
      </c>
      <c r="K137" s="157">
        <f aca="true" t="shared" si="3" ref="K137:K200">(J137/I137)*100</f>
        <v>43.58</v>
      </c>
    </row>
    <row r="138" spans="2:11" ht="20.25" customHeight="1">
      <c r="B138" s="10"/>
      <c r="C138" s="10"/>
      <c r="D138" s="39"/>
      <c r="E138" s="96"/>
      <c r="F138" s="98">
        <v>4135</v>
      </c>
      <c r="G138" s="88"/>
      <c r="H138" s="21" t="s">
        <v>13</v>
      </c>
      <c r="I138" s="128">
        <v>1650</v>
      </c>
      <c r="J138" s="157">
        <v>687.34</v>
      </c>
      <c r="K138" s="157">
        <f t="shared" si="3"/>
        <v>41.656969696969696</v>
      </c>
    </row>
    <row r="139" spans="2:11" ht="20.25" customHeight="1">
      <c r="B139" s="10"/>
      <c r="C139" s="10"/>
      <c r="D139" s="39"/>
      <c r="E139" s="96"/>
      <c r="F139" s="98">
        <v>4136</v>
      </c>
      <c r="G139" s="88"/>
      <c r="H139" s="21" t="s">
        <v>79</v>
      </c>
      <c r="I139" s="128">
        <v>3000</v>
      </c>
      <c r="J139" s="157">
        <v>3629.45</v>
      </c>
      <c r="K139" s="157">
        <f t="shared" si="3"/>
        <v>120.98166666666665</v>
      </c>
    </row>
    <row r="140" spans="2:11" ht="20.25" customHeight="1">
      <c r="B140" s="10"/>
      <c r="C140" s="10"/>
      <c r="D140" s="39"/>
      <c r="E140" s="96"/>
      <c r="F140" s="102">
        <v>4139</v>
      </c>
      <c r="G140" s="88"/>
      <c r="H140" s="22" t="s">
        <v>94</v>
      </c>
      <c r="I140" s="63">
        <f>I141+I142</f>
        <v>3800</v>
      </c>
      <c r="J140" s="63">
        <f>J141+J142</f>
        <v>2695.27</v>
      </c>
      <c r="K140" s="132">
        <f t="shared" si="3"/>
        <v>70.92815789473684</v>
      </c>
    </row>
    <row r="141" spans="2:11" ht="19.5" customHeight="1">
      <c r="B141" s="10"/>
      <c r="C141" s="10"/>
      <c r="D141" s="39"/>
      <c r="E141" s="96"/>
      <c r="F141" s="98"/>
      <c r="G141" s="88" t="s">
        <v>90</v>
      </c>
      <c r="H141" s="21" t="s">
        <v>91</v>
      </c>
      <c r="I141" s="128">
        <v>300</v>
      </c>
      <c r="J141" s="157">
        <v>0</v>
      </c>
      <c r="K141" s="157">
        <f t="shared" si="3"/>
        <v>0</v>
      </c>
    </row>
    <row r="142" spans="2:11" ht="22.5" customHeight="1">
      <c r="B142" s="10"/>
      <c r="C142" s="10"/>
      <c r="D142" s="39"/>
      <c r="E142" s="96"/>
      <c r="F142" s="98"/>
      <c r="G142" s="88" t="s">
        <v>96</v>
      </c>
      <c r="H142" s="21" t="s">
        <v>180</v>
      </c>
      <c r="I142" s="128">
        <v>3500</v>
      </c>
      <c r="J142" s="157">
        <v>2695.27</v>
      </c>
      <c r="K142" s="157">
        <f t="shared" si="3"/>
        <v>77.00771428571429</v>
      </c>
    </row>
    <row r="143" spans="2:11" ht="18.75" customHeight="1">
      <c r="B143" s="10"/>
      <c r="C143" s="10"/>
      <c r="D143" s="39"/>
      <c r="E143" s="96">
        <v>418</v>
      </c>
      <c r="F143" s="98"/>
      <c r="G143" s="85"/>
      <c r="H143" s="20" t="s">
        <v>17</v>
      </c>
      <c r="I143" s="130">
        <f>SUM(I144:I145)</f>
        <v>3900</v>
      </c>
      <c r="J143" s="130">
        <f>SUM(J144:J145)</f>
        <v>0</v>
      </c>
      <c r="K143" s="133">
        <f t="shared" si="3"/>
        <v>0</v>
      </c>
    </row>
    <row r="144" spans="2:11" ht="21" customHeight="1">
      <c r="B144" s="10"/>
      <c r="C144" s="10"/>
      <c r="D144" s="39"/>
      <c r="E144" s="96"/>
      <c r="F144" s="98">
        <v>4184</v>
      </c>
      <c r="G144" s="88"/>
      <c r="H144" s="34" t="s">
        <v>212</v>
      </c>
      <c r="I144" s="128">
        <v>3400</v>
      </c>
      <c r="J144" s="157">
        <v>0</v>
      </c>
      <c r="K144" s="157">
        <f t="shared" si="3"/>
        <v>0</v>
      </c>
    </row>
    <row r="145" spans="2:11" ht="20.25" customHeight="1">
      <c r="B145" s="10"/>
      <c r="C145" s="10"/>
      <c r="D145" s="39"/>
      <c r="E145" s="96"/>
      <c r="F145" s="98">
        <v>4184</v>
      </c>
      <c r="G145" s="88"/>
      <c r="H145" s="21" t="s">
        <v>17</v>
      </c>
      <c r="I145" s="128">
        <v>500</v>
      </c>
      <c r="J145" s="157">
        <v>0</v>
      </c>
      <c r="K145" s="157">
        <f t="shared" si="3"/>
        <v>0</v>
      </c>
    </row>
    <row r="146" spans="2:11" ht="18.75">
      <c r="B146" s="10"/>
      <c r="C146" s="10"/>
      <c r="D146" s="39">
        <v>42</v>
      </c>
      <c r="E146" s="96"/>
      <c r="F146" s="98"/>
      <c r="G146" s="89"/>
      <c r="H146" s="19" t="s">
        <v>18</v>
      </c>
      <c r="I146" s="129">
        <f>I147</f>
        <v>4700</v>
      </c>
      <c r="J146" s="129">
        <f>J147</f>
        <v>2220</v>
      </c>
      <c r="K146" s="134">
        <f t="shared" si="3"/>
        <v>47.23404255319149</v>
      </c>
    </row>
    <row r="147" spans="2:11" ht="23.25" customHeight="1">
      <c r="B147" s="10"/>
      <c r="C147" s="10"/>
      <c r="D147" s="39"/>
      <c r="E147" s="96">
        <v>421</v>
      </c>
      <c r="F147" s="98"/>
      <c r="G147" s="85"/>
      <c r="H147" s="20" t="s">
        <v>19</v>
      </c>
      <c r="I147" s="130">
        <f>I148</f>
        <v>4700</v>
      </c>
      <c r="J147" s="130">
        <f>J148</f>
        <v>2220</v>
      </c>
      <c r="K147" s="133">
        <f t="shared" si="3"/>
        <v>47.23404255319149</v>
      </c>
    </row>
    <row r="148" spans="2:11" ht="36.75" customHeight="1">
      <c r="B148" s="18"/>
      <c r="C148" s="18"/>
      <c r="D148" s="39"/>
      <c r="E148" s="101"/>
      <c r="F148" s="106">
        <v>4212</v>
      </c>
      <c r="G148" s="88"/>
      <c r="H148" s="26" t="s">
        <v>219</v>
      </c>
      <c r="I148" s="128">
        <v>4700</v>
      </c>
      <c r="J148" s="157">
        <v>2220</v>
      </c>
      <c r="K148" s="157">
        <f t="shared" si="3"/>
        <v>47.23404255319149</v>
      </c>
    </row>
    <row r="149" spans="2:11" ht="37.5" customHeight="1">
      <c r="B149" s="14"/>
      <c r="C149" s="14"/>
      <c r="D149" s="39">
        <v>43</v>
      </c>
      <c r="E149" s="96"/>
      <c r="F149" s="97"/>
      <c r="G149" s="87"/>
      <c r="H149" s="19" t="s">
        <v>27</v>
      </c>
      <c r="I149" s="130">
        <f>I150</f>
        <v>272600</v>
      </c>
      <c r="J149" s="130">
        <f>J150</f>
        <v>127781.90999999999</v>
      </c>
      <c r="K149" s="133">
        <f t="shared" si="3"/>
        <v>46.87524211298605</v>
      </c>
    </row>
    <row r="150" spans="2:11" ht="34.5" customHeight="1">
      <c r="B150" s="14"/>
      <c r="C150" s="14"/>
      <c r="D150" s="39"/>
      <c r="E150" s="96">
        <v>431</v>
      </c>
      <c r="F150" s="98"/>
      <c r="G150" s="83"/>
      <c r="H150" s="20" t="s">
        <v>27</v>
      </c>
      <c r="I150" s="130">
        <f>I151+I155+I158+I163</f>
        <v>272600</v>
      </c>
      <c r="J150" s="130">
        <f>J151+J155+J158+J163</f>
        <v>127781.90999999999</v>
      </c>
      <c r="K150" s="133">
        <f t="shared" si="3"/>
        <v>46.87524211298605</v>
      </c>
    </row>
    <row r="151" spans="2:11" ht="20.25" customHeight="1">
      <c r="B151" s="14"/>
      <c r="C151" s="14"/>
      <c r="D151" s="39"/>
      <c r="E151" s="96"/>
      <c r="F151" s="102">
        <v>4311</v>
      </c>
      <c r="G151" s="83"/>
      <c r="H151" s="22" t="s">
        <v>119</v>
      </c>
      <c r="I151" s="63">
        <f>SUM(I152:I154)</f>
        <v>114600</v>
      </c>
      <c r="J151" s="63">
        <f>SUM(J152:J154)</f>
        <v>58962.71</v>
      </c>
      <c r="K151" s="132">
        <f t="shared" si="3"/>
        <v>51.45088132635253</v>
      </c>
    </row>
    <row r="152" spans="2:11" ht="36" customHeight="1">
      <c r="B152" s="10"/>
      <c r="C152" s="10"/>
      <c r="D152" s="39"/>
      <c r="E152" s="100"/>
      <c r="F152" s="105"/>
      <c r="G152" s="90" t="s">
        <v>136</v>
      </c>
      <c r="H152" s="21" t="s">
        <v>171</v>
      </c>
      <c r="I152" s="128">
        <v>28000</v>
      </c>
      <c r="J152" s="157">
        <v>16168.61</v>
      </c>
      <c r="K152" s="157">
        <f t="shared" si="3"/>
        <v>57.74503571428572</v>
      </c>
    </row>
    <row r="153" spans="2:11" ht="34.5" customHeight="1">
      <c r="B153" s="10"/>
      <c r="C153" s="10"/>
      <c r="D153" s="39"/>
      <c r="E153" s="107"/>
      <c r="F153" s="108"/>
      <c r="G153" s="91" t="s">
        <v>120</v>
      </c>
      <c r="H153" s="21" t="s">
        <v>145</v>
      </c>
      <c r="I153" s="128">
        <v>65000</v>
      </c>
      <c r="J153" s="157">
        <v>34762.9</v>
      </c>
      <c r="K153" s="157">
        <f t="shared" si="3"/>
        <v>53.48138461538462</v>
      </c>
    </row>
    <row r="154" spans="2:11" ht="34.5" customHeight="1">
      <c r="B154" s="10"/>
      <c r="C154" s="10"/>
      <c r="D154" s="39"/>
      <c r="E154" s="107"/>
      <c r="F154" s="108"/>
      <c r="G154" s="91" t="s">
        <v>122</v>
      </c>
      <c r="H154" s="21" t="s">
        <v>181</v>
      </c>
      <c r="I154" s="128">
        <v>21600</v>
      </c>
      <c r="J154" s="157">
        <v>8031.2</v>
      </c>
      <c r="K154" s="157">
        <f t="shared" si="3"/>
        <v>37.181481481481484</v>
      </c>
    </row>
    <row r="155" spans="2:11" ht="56.25" customHeight="1">
      <c r="B155" s="10"/>
      <c r="C155" s="10"/>
      <c r="D155" s="39"/>
      <c r="E155" s="100"/>
      <c r="F155" s="152">
        <v>4312</v>
      </c>
      <c r="G155" s="91"/>
      <c r="H155" s="22" t="s">
        <v>116</v>
      </c>
      <c r="I155" s="63">
        <f>SUM(I156:I157)</f>
        <v>29000</v>
      </c>
      <c r="J155" s="63">
        <f>SUM(J156:J157)</f>
        <v>5100</v>
      </c>
      <c r="K155" s="157">
        <f t="shared" si="3"/>
        <v>17.586206896551722</v>
      </c>
    </row>
    <row r="156" spans="2:11" ht="24" customHeight="1">
      <c r="B156" s="10"/>
      <c r="C156" s="10"/>
      <c r="D156" s="39"/>
      <c r="E156" s="100"/>
      <c r="F156" s="109"/>
      <c r="G156" s="88" t="s">
        <v>117</v>
      </c>
      <c r="H156" s="21" t="s">
        <v>220</v>
      </c>
      <c r="I156" s="128">
        <v>15000</v>
      </c>
      <c r="J156" s="157">
        <v>0</v>
      </c>
      <c r="K156" s="157">
        <f t="shared" si="3"/>
        <v>0</v>
      </c>
    </row>
    <row r="157" spans="2:11" ht="21.75" customHeight="1">
      <c r="B157" s="10"/>
      <c r="C157" s="10"/>
      <c r="D157" s="39"/>
      <c r="E157" s="100"/>
      <c r="F157" s="109"/>
      <c r="G157" s="88" t="s">
        <v>118</v>
      </c>
      <c r="H157" s="21" t="s">
        <v>160</v>
      </c>
      <c r="I157" s="128">
        <v>14000</v>
      </c>
      <c r="J157" s="157">
        <v>5100</v>
      </c>
      <c r="K157" s="157">
        <f t="shared" si="3"/>
        <v>36.42857142857142</v>
      </c>
    </row>
    <row r="158" spans="2:11" ht="17.25" customHeight="1">
      <c r="B158" s="10"/>
      <c r="C158" s="10"/>
      <c r="D158" s="39"/>
      <c r="E158" s="100"/>
      <c r="F158" s="110">
        <v>4313</v>
      </c>
      <c r="G158" s="88"/>
      <c r="H158" s="22" t="s">
        <v>112</v>
      </c>
      <c r="I158" s="63">
        <f>SUM(I159:I162)</f>
        <v>95000</v>
      </c>
      <c r="J158" s="63">
        <f>SUM(J159:J162)</f>
        <v>47750</v>
      </c>
      <c r="K158" s="132">
        <f t="shared" si="3"/>
        <v>50.26315789473684</v>
      </c>
    </row>
    <row r="159" spans="2:11" ht="34.5" customHeight="1">
      <c r="B159" s="10"/>
      <c r="C159" s="10"/>
      <c r="D159" s="39"/>
      <c r="E159" s="100"/>
      <c r="F159" s="109"/>
      <c r="G159" s="88" t="s">
        <v>113</v>
      </c>
      <c r="H159" s="21" t="s">
        <v>137</v>
      </c>
      <c r="I159" s="128">
        <v>44000</v>
      </c>
      <c r="J159" s="157">
        <v>23800</v>
      </c>
      <c r="K159" s="157">
        <f t="shared" si="3"/>
        <v>54.090909090909086</v>
      </c>
    </row>
    <row r="160" spans="2:11" ht="34.5" customHeight="1">
      <c r="B160" s="10"/>
      <c r="C160" s="10"/>
      <c r="D160" s="39"/>
      <c r="E160" s="96"/>
      <c r="F160" s="98"/>
      <c r="G160" s="88" t="s">
        <v>113</v>
      </c>
      <c r="H160" s="21" t="s">
        <v>182</v>
      </c>
      <c r="I160" s="128">
        <v>12500</v>
      </c>
      <c r="J160" s="157">
        <v>1200</v>
      </c>
      <c r="K160" s="157">
        <f t="shared" si="3"/>
        <v>9.6</v>
      </c>
    </row>
    <row r="161" spans="2:11" ht="24" customHeight="1">
      <c r="B161" s="10"/>
      <c r="C161" s="10"/>
      <c r="D161" s="39"/>
      <c r="E161" s="96"/>
      <c r="F161" s="98"/>
      <c r="G161" s="88" t="s">
        <v>114</v>
      </c>
      <c r="H161" s="21" t="s">
        <v>221</v>
      </c>
      <c r="I161" s="128">
        <v>35500</v>
      </c>
      <c r="J161" s="157">
        <v>21000</v>
      </c>
      <c r="K161" s="157">
        <f t="shared" si="3"/>
        <v>59.154929577464785</v>
      </c>
    </row>
    <row r="162" spans="2:11" ht="33" customHeight="1">
      <c r="B162" s="10"/>
      <c r="C162" s="10"/>
      <c r="D162" s="39"/>
      <c r="E162" s="96"/>
      <c r="F162" s="98"/>
      <c r="G162" s="88" t="s">
        <v>115</v>
      </c>
      <c r="H162" s="21" t="s">
        <v>222</v>
      </c>
      <c r="I162" s="128">
        <v>3000</v>
      </c>
      <c r="J162" s="157">
        <v>1750</v>
      </c>
      <c r="K162" s="157">
        <f t="shared" si="3"/>
        <v>58.333333333333336</v>
      </c>
    </row>
    <row r="163" spans="2:11" ht="17.25" customHeight="1">
      <c r="B163" s="10"/>
      <c r="C163" s="10"/>
      <c r="D163" s="39"/>
      <c r="E163" s="96"/>
      <c r="F163" s="102">
        <v>4313</v>
      </c>
      <c r="G163" s="88"/>
      <c r="H163" s="22" t="s">
        <v>161</v>
      </c>
      <c r="I163" s="132">
        <v>34000</v>
      </c>
      <c r="J163" s="132">
        <v>15969.2</v>
      </c>
      <c r="K163" s="132">
        <f t="shared" si="3"/>
        <v>46.96823529411765</v>
      </c>
    </row>
    <row r="164" spans="2:11" ht="22.5" customHeight="1">
      <c r="B164" s="10"/>
      <c r="C164" s="10"/>
      <c r="D164" s="39">
        <v>44</v>
      </c>
      <c r="E164" s="96"/>
      <c r="F164" s="98"/>
      <c r="G164" s="87"/>
      <c r="H164" s="19" t="s">
        <v>20</v>
      </c>
      <c r="I164" s="129">
        <f>I165</f>
        <v>500</v>
      </c>
      <c r="J164" s="129">
        <f>J165</f>
        <v>0</v>
      </c>
      <c r="K164" s="134">
        <f t="shared" si="3"/>
        <v>0</v>
      </c>
    </row>
    <row r="165" spans="2:11" ht="18.75">
      <c r="B165" s="10"/>
      <c r="C165" s="10"/>
      <c r="D165" s="39"/>
      <c r="E165" s="96">
        <v>441</v>
      </c>
      <c r="F165" s="98"/>
      <c r="G165" s="85"/>
      <c r="H165" s="20" t="s">
        <v>20</v>
      </c>
      <c r="I165" s="130">
        <f>I166</f>
        <v>500</v>
      </c>
      <c r="J165" s="130">
        <f>J166</f>
        <v>0</v>
      </c>
      <c r="K165" s="133">
        <f t="shared" si="3"/>
        <v>0</v>
      </c>
    </row>
    <row r="166" spans="2:11" ht="18.75">
      <c r="B166" s="18"/>
      <c r="C166" s="18"/>
      <c r="D166" s="39"/>
      <c r="E166" s="101"/>
      <c r="F166" s="106">
        <v>4415</v>
      </c>
      <c r="G166" s="88"/>
      <c r="H166" s="21" t="s">
        <v>21</v>
      </c>
      <c r="I166" s="128">
        <v>500</v>
      </c>
      <c r="J166" s="157">
        <v>0</v>
      </c>
      <c r="K166" s="157">
        <f t="shared" si="3"/>
        <v>0</v>
      </c>
    </row>
    <row r="167" spans="2:11" ht="18.75">
      <c r="B167" s="14"/>
      <c r="C167" s="14"/>
      <c r="D167" s="39"/>
      <c r="E167" s="96"/>
      <c r="F167" s="97"/>
      <c r="G167" s="85"/>
      <c r="H167" s="20" t="s">
        <v>37</v>
      </c>
      <c r="I167" s="130">
        <f>I121+I146+I149+I164</f>
        <v>433950</v>
      </c>
      <c r="J167" s="130">
        <f>J121+J146+J149+J164</f>
        <v>191208.84</v>
      </c>
      <c r="K167" s="133">
        <f t="shared" si="3"/>
        <v>44.06241272035949</v>
      </c>
    </row>
    <row r="168" spans="2:11" ht="18" customHeight="1">
      <c r="B168" s="17"/>
      <c r="C168" s="17"/>
      <c r="D168" s="39"/>
      <c r="E168" s="96"/>
      <c r="F168" s="97"/>
      <c r="G168" s="85"/>
      <c r="H168" s="20"/>
      <c r="I168" s="128"/>
      <c r="J168" s="154"/>
      <c r="K168" s="157"/>
    </row>
    <row r="169" spans="2:11" ht="24" customHeight="1">
      <c r="B169" s="15" t="s">
        <v>54</v>
      </c>
      <c r="C169" s="27" t="s">
        <v>52</v>
      </c>
      <c r="D169" s="67"/>
      <c r="E169" s="103"/>
      <c r="F169" s="104"/>
      <c r="G169" s="85"/>
      <c r="H169" s="16" t="s">
        <v>38</v>
      </c>
      <c r="I169" s="128"/>
      <c r="J169" s="154"/>
      <c r="K169" s="157"/>
    </row>
    <row r="170" spans="2:11" ht="21" customHeight="1">
      <c r="B170" s="10"/>
      <c r="C170" s="10"/>
      <c r="D170" s="39">
        <v>41</v>
      </c>
      <c r="E170" s="101"/>
      <c r="F170" s="106"/>
      <c r="G170" s="88"/>
      <c r="H170" s="19" t="s">
        <v>0</v>
      </c>
      <c r="I170" s="129">
        <f>I171+I177+I181+I196+I198+I200</f>
        <v>334200</v>
      </c>
      <c r="J170" s="129">
        <f>J171+J177+J181+J196+J198+J200</f>
        <v>109410.46</v>
      </c>
      <c r="K170" s="134">
        <f t="shared" si="3"/>
        <v>32.73801915020946</v>
      </c>
    </row>
    <row r="171" spans="2:11" ht="37.5" customHeight="1">
      <c r="B171" s="14"/>
      <c r="C171" s="14"/>
      <c r="D171" s="39"/>
      <c r="E171" s="96">
        <v>411</v>
      </c>
      <c r="F171" s="97"/>
      <c r="G171" s="88"/>
      <c r="H171" s="20" t="s">
        <v>1</v>
      </c>
      <c r="I171" s="130">
        <f>SUM(I172:I176)</f>
        <v>179150</v>
      </c>
      <c r="J171" s="130">
        <f>SUM(J172:J176)</f>
        <v>67078.75</v>
      </c>
      <c r="K171" s="133">
        <f t="shared" si="3"/>
        <v>37.44278537538376</v>
      </c>
    </row>
    <row r="172" spans="2:11" ht="20.25" customHeight="1">
      <c r="B172" s="10"/>
      <c r="C172" s="10"/>
      <c r="D172" s="39"/>
      <c r="E172" s="96"/>
      <c r="F172" s="98">
        <v>4111</v>
      </c>
      <c r="G172" s="88"/>
      <c r="H172" s="21" t="s">
        <v>2</v>
      </c>
      <c r="I172" s="128">
        <v>134650</v>
      </c>
      <c r="J172" s="157">
        <v>67078.75</v>
      </c>
      <c r="K172" s="157">
        <f t="shared" si="3"/>
        <v>49.81711845525436</v>
      </c>
    </row>
    <row r="173" spans="2:11" ht="18.75">
      <c r="B173" s="10"/>
      <c r="C173" s="10"/>
      <c r="D173" s="39"/>
      <c r="E173" s="96"/>
      <c r="F173" s="98">
        <v>4112</v>
      </c>
      <c r="G173" s="88"/>
      <c r="H173" s="21" t="s">
        <v>3</v>
      </c>
      <c r="I173" s="128">
        <v>9000</v>
      </c>
      <c r="J173" s="157">
        <v>0</v>
      </c>
      <c r="K173" s="157">
        <f t="shared" si="3"/>
        <v>0</v>
      </c>
    </row>
    <row r="174" spans="2:11" ht="22.5" customHeight="1">
      <c r="B174" s="10"/>
      <c r="C174" s="10"/>
      <c r="D174" s="39"/>
      <c r="E174" s="96"/>
      <c r="F174" s="98">
        <v>4113</v>
      </c>
      <c r="G174" s="88"/>
      <c r="H174" s="21" t="s">
        <v>4</v>
      </c>
      <c r="I174" s="128">
        <v>24100</v>
      </c>
      <c r="J174" s="157">
        <v>0</v>
      </c>
      <c r="K174" s="157">
        <f t="shared" si="3"/>
        <v>0</v>
      </c>
    </row>
    <row r="175" spans="2:11" ht="21" customHeight="1">
      <c r="B175" s="10"/>
      <c r="C175" s="10"/>
      <c r="D175" s="39"/>
      <c r="E175" s="96"/>
      <c r="F175" s="98">
        <v>4114</v>
      </c>
      <c r="G175" s="85"/>
      <c r="H175" s="21" t="s">
        <v>5</v>
      </c>
      <c r="I175" s="128">
        <v>10250</v>
      </c>
      <c r="J175" s="157">
        <v>0</v>
      </c>
      <c r="K175" s="157">
        <f t="shared" si="3"/>
        <v>0</v>
      </c>
    </row>
    <row r="176" spans="2:11" ht="18.75">
      <c r="B176" s="10"/>
      <c r="C176" s="10"/>
      <c r="D176" s="39"/>
      <c r="E176" s="96"/>
      <c r="F176" s="98">
        <v>4115</v>
      </c>
      <c r="G176" s="88"/>
      <c r="H176" s="21" t="s">
        <v>6</v>
      </c>
      <c r="I176" s="128">
        <v>1150</v>
      </c>
      <c r="J176" s="157">
        <v>0</v>
      </c>
      <c r="K176" s="157">
        <f t="shared" si="3"/>
        <v>0</v>
      </c>
    </row>
    <row r="177" spans="2:11" ht="18.75">
      <c r="B177" s="14"/>
      <c r="C177" s="14"/>
      <c r="D177" s="39"/>
      <c r="E177" s="96">
        <v>412</v>
      </c>
      <c r="F177" s="98"/>
      <c r="G177" s="88"/>
      <c r="H177" s="20" t="s">
        <v>7</v>
      </c>
      <c r="I177" s="130">
        <f>SUM(I178:I180)</f>
        <v>19250</v>
      </c>
      <c r="J177" s="130">
        <f>SUM(J178:J180)</f>
        <v>6437.9</v>
      </c>
      <c r="K177" s="133">
        <f t="shared" si="3"/>
        <v>33.443636363636365</v>
      </c>
    </row>
    <row r="178" spans="2:11" ht="18.75">
      <c r="B178" s="10"/>
      <c r="C178" s="10"/>
      <c r="D178" s="39"/>
      <c r="E178" s="96"/>
      <c r="F178" s="98">
        <v>4123</v>
      </c>
      <c r="G178" s="88"/>
      <c r="H178" s="21" t="s">
        <v>8</v>
      </c>
      <c r="I178" s="128">
        <v>2550</v>
      </c>
      <c r="J178" s="157">
        <v>0</v>
      </c>
      <c r="K178" s="157">
        <f t="shared" si="3"/>
        <v>0</v>
      </c>
    </row>
    <row r="179" spans="2:11" ht="18.75">
      <c r="B179" s="10"/>
      <c r="C179" s="10"/>
      <c r="D179" s="39"/>
      <c r="E179" s="96"/>
      <c r="F179" s="98">
        <v>4125</v>
      </c>
      <c r="G179" s="85"/>
      <c r="H179" s="21" t="s">
        <v>9</v>
      </c>
      <c r="I179" s="128">
        <v>13800</v>
      </c>
      <c r="J179" s="157">
        <v>6237.9</v>
      </c>
      <c r="K179" s="157">
        <f t="shared" si="3"/>
        <v>45.202173913043474</v>
      </c>
    </row>
    <row r="180" spans="2:11" ht="16.5" customHeight="1">
      <c r="B180" s="14"/>
      <c r="C180" s="14"/>
      <c r="D180" s="39"/>
      <c r="E180" s="96"/>
      <c r="F180" s="98">
        <v>4129</v>
      </c>
      <c r="G180" s="85"/>
      <c r="H180" s="21" t="s">
        <v>10</v>
      </c>
      <c r="I180" s="128">
        <v>2900</v>
      </c>
      <c r="J180" s="157">
        <v>200</v>
      </c>
      <c r="K180" s="157">
        <f t="shared" si="3"/>
        <v>6.896551724137931</v>
      </c>
    </row>
    <row r="181" spans="2:11" ht="18.75" customHeight="1">
      <c r="B181" s="14"/>
      <c r="C181" s="14"/>
      <c r="D181" s="39"/>
      <c r="E181" s="96">
        <v>413</v>
      </c>
      <c r="F181" s="98"/>
      <c r="G181" s="88"/>
      <c r="H181" s="20" t="s">
        <v>11</v>
      </c>
      <c r="I181" s="130">
        <f>I182+I187+I188+I189+I190</f>
        <v>36450</v>
      </c>
      <c r="J181" s="130">
        <f>J182+J187+J188+J189+J190</f>
        <v>12412.32</v>
      </c>
      <c r="K181" s="133">
        <f t="shared" si="3"/>
        <v>34.05300411522634</v>
      </c>
    </row>
    <row r="182" spans="2:11" ht="17.25" customHeight="1">
      <c r="B182" s="14"/>
      <c r="C182" s="14"/>
      <c r="D182" s="39"/>
      <c r="E182" s="96"/>
      <c r="F182" s="102">
        <v>4131</v>
      </c>
      <c r="G182" s="88"/>
      <c r="H182" s="22" t="s">
        <v>12</v>
      </c>
      <c r="I182" s="63">
        <f>SUM(I183:I186)</f>
        <v>3850</v>
      </c>
      <c r="J182" s="63">
        <f>SUM(J183:J186)</f>
        <v>2215.8199999999997</v>
      </c>
      <c r="K182" s="132">
        <f t="shared" si="3"/>
        <v>57.553766233766225</v>
      </c>
    </row>
    <row r="183" spans="2:11" ht="20.25" customHeight="1">
      <c r="B183" s="10"/>
      <c r="C183" s="10"/>
      <c r="D183" s="39"/>
      <c r="E183" s="96"/>
      <c r="F183" s="98"/>
      <c r="G183" s="88" t="s">
        <v>83</v>
      </c>
      <c r="H183" s="21" t="s">
        <v>157</v>
      </c>
      <c r="I183" s="128">
        <v>2600</v>
      </c>
      <c r="J183" s="157">
        <v>1450.08</v>
      </c>
      <c r="K183" s="157">
        <f t="shared" si="3"/>
        <v>55.772307692307685</v>
      </c>
    </row>
    <row r="184" spans="2:11" ht="18.75" customHeight="1">
      <c r="B184" s="10"/>
      <c r="C184" s="10"/>
      <c r="D184" s="39"/>
      <c r="E184" s="96"/>
      <c r="F184" s="98"/>
      <c r="G184" s="88" t="s">
        <v>104</v>
      </c>
      <c r="H184" s="21" t="s">
        <v>105</v>
      </c>
      <c r="I184" s="128">
        <v>300</v>
      </c>
      <c r="J184" s="157">
        <v>0</v>
      </c>
      <c r="K184" s="157">
        <f t="shared" si="3"/>
        <v>0</v>
      </c>
    </row>
    <row r="185" spans="2:11" ht="21.75" customHeight="1">
      <c r="B185" s="18"/>
      <c r="C185" s="18"/>
      <c r="D185" s="39"/>
      <c r="E185" s="96"/>
      <c r="F185" s="98"/>
      <c r="G185" s="88" t="s">
        <v>85</v>
      </c>
      <c r="H185" s="21" t="s">
        <v>223</v>
      </c>
      <c r="I185" s="128">
        <v>650</v>
      </c>
      <c r="J185" s="157">
        <v>616.74</v>
      </c>
      <c r="K185" s="157">
        <f t="shared" si="3"/>
        <v>94.88307692307693</v>
      </c>
    </row>
    <row r="186" spans="2:11" ht="18.75" customHeight="1">
      <c r="B186" s="18"/>
      <c r="C186" s="18"/>
      <c r="D186" s="39"/>
      <c r="E186" s="96"/>
      <c r="F186" s="98"/>
      <c r="G186" s="88" t="s">
        <v>87</v>
      </c>
      <c r="H186" s="21" t="s">
        <v>88</v>
      </c>
      <c r="I186" s="128">
        <v>300</v>
      </c>
      <c r="J186" s="157">
        <v>149</v>
      </c>
      <c r="K186" s="157">
        <f t="shared" si="3"/>
        <v>49.666666666666664</v>
      </c>
    </row>
    <row r="187" spans="2:11" ht="19.5" customHeight="1">
      <c r="B187" s="14"/>
      <c r="C187" s="14"/>
      <c r="D187" s="39"/>
      <c r="E187" s="96"/>
      <c r="F187" s="98">
        <v>4132</v>
      </c>
      <c r="G187" s="88"/>
      <c r="H187" s="21" t="s">
        <v>166</v>
      </c>
      <c r="I187" s="128">
        <v>1000</v>
      </c>
      <c r="J187" s="157">
        <v>582.6</v>
      </c>
      <c r="K187" s="157">
        <f t="shared" si="3"/>
        <v>58.26</v>
      </c>
    </row>
    <row r="188" spans="2:11" ht="21.75" customHeight="1">
      <c r="B188" s="10"/>
      <c r="C188" s="10"/>
      <c r="D188" s="39"/>
      <c r="E188" s="96"/>
      <c r="F188" s="98">
        <v>4135</v>
      </c>
      <c r="G188" s="88"/>
      <c r="H188" s="21" t="s">
        <v>13</v>
      </c>
      <c r="I188" s="128">
        <v>1700</v>
      </c>
      <c r="J188" s="157">
        <v>824.63</v>
      </c>
      <c r="K188" s="157">
        <f t="shared" si="3"/>
        <v>48.50764705882353</v>
      </c>
    </row>
    <row r="189" spans="2:11" ht="19.5" customHeight="1">
      <c r="B189" s="10"/>
      <c r="C189" s="10"/>
      <c r="D189" s="39"/>
      <c r="E189" s="96"/>
      <c r="F189" s="98">
        <v>4137</v>
      </c>
      <c r="G189" s="88"/>
      <c r="H189" s="21" t="s">
        <v>162</v>
      </c>
      <c r="I189" s="128">
        <v>7700</v>
      </c>
      <c r="J189" s="157">
        <v>4538.92</v>
      </c>
      <c r="K189" s="157">
        <f t="shared" si="3"/>
        <v>58.94701298701299</v>
      </c>
    </row>
    <row r="190" spans="2:11" ht="17.25" customHeight="1">
      <c r="B190" s="10"/>
      <c r="C190" s="10"/>
      <c r="D190" s="39"/>
      <c r="E190" s="96"/>
      <c r="F190" s="102">
        <v>4139</v>
      </c>
      <c r="G190" s="88"/>
      <c r="H190" s="22" t="s">
        <v>94</v>
      </c>
      <c r="I190" s="63">
        <f>SUM(I191:I195)</f>
        <v>22200</v>
      </c>
      <c r="J190" s="63">
        <f>SUM(J191:J195)</f>
        <v>4250.35</v>
      </c>
      <c r="K190" s="132">
        <f t="shared" si="3"/>
        <v>19.14572072072072</v>
      </c>
    </row>
    <row r="191" spans="2:11" ht="19.5" customHeight="1">
      <c r="B191" s="10"/>
      <c r="C191" s="10"/>
      <c r="D191" s="39"/>
      <c r="E191" s="96"/>
      <c r="F191" s="98"/>
      <c r="G191" s="88" t="s">
        <v>90</v>
      </c>
      <c r="H191" s="21" t="s">
        <v>108</v>
      </c>
      <c r="I191" s="128">
        <v>2200</v>
      </c>
      <c r="J191" s="157">
        <v>262.63</v>
      </c>
      <c r="K191" s="157">
        <f t="shared" si="3"/>
        <v>11.937727272727273</v>
      </c>
    </row>
    <row r="192" spans="2:11" ht="19.5" customHeight="1">
      <c r="B192" s="10"/>
      <c r="C192" s="10"/>
      <c r="D192" s="39"/>
      <c r="E192" s="96"/>
      <c r="F192" s="98"/>
      <c r="G192" s="88" t="s">
        <v>110</v>
      </c>
      <c r="H192" s="21" t="s">
        <v>129</v>
      </c>
      <c r="I192" s="128">
        <v>12000</v>
      </c>
      <c r="J192" s="157">
        <v>3753.72</v>
      </c>
      <c r="K192" s="157">
        <f t="shared" si="3"/>
        <v>31.281</v>
      </c>
    </row>
    <row r="193" spans="2:11" ht="17.25" customHeight="1">
      <c r="B193" s="14"/>
      <c r="C193" s="14"/>
      <c r="D193" s="39"/>
      <c r="E193" s="96"/>
      <c r="F193" s="98"/>
      <c r="G193" s="88" t="s">
        <v>95</v>
      </c>
      <c r="H193" s="21" t="s">
        <v>163</v>
      </c>
      <c r="I193" s="128">
        <v>4000</v>
      </c>
      <c r="J193" s="157">
        <v>234</v>
      </c>
      <c r="K193" s="157">
        <f t="shared" si="3"/>
        <v>5.8500000000000005</v>
      </c>
    </row>
    <row r="194" spans="2:11" ht="18.75" customHeight="1">
      <c r="B194" s="14"/>
      <c r="C194" s="14"/>
      <c r="D194" s="39"/>
      <c r="E194" s="96"/>
      <c r="F194" s="98"/>
      <c r="G194" s="88" t="s">
        <v>97</v>
      </c>
      <c r="H194" s="21" t="s">
        <v>176</v>
      </c>
      <c r="I194" s="128">
        <v>4000</v>
      </c>
      <c r="J194" s="157">
        <v>0</v>
      </c>
      <c r="K194" s="157">
        <f t="shared" si="3"/>
        <v>0</v>
      </c>
    </row>
    <row r="195" spans="2:11" ht="21.75" customHeight="1">
      <c r="B195" s="14"/>
      <c r="C195" s="14"/>
      <c r="D195" s="39"/>
      <c r="E195" s="96"/>
      <c r="F195" s="98"/>
      <c r="G195" s="88" t="s">
        <v>96</v>
      </c>
      <c r="H195" s="21" t="s">
        <v>128</v>
      </c>
      <c r="I195" s="128">
        <v>0</v>
      </c>
      <c r="J195" s="157">
        <v>0</v>
      </c>
      <c r="K195" s="157">
        <v>0</v>
      </c>
    </row>
    <row r="196" spans="2:11" ht="18.75">
      <c r="B196" s="14"/>
      <c r="C196" s="14"/>
      <c r="D196" s="39"/>
      <c r="E196" s="96">
        <v>415</v>
      </c>
      <c r="F196" s="97"/>
      <c r="G196" s="88"/>
      <c r="H196" s="20" t="s">
        <v>15</v>
      </c>
      <c r="I196" s="130">
        <f>I197</f>
        <v>22350</v>
      </c>
      <c r="J196" s="130">
        <f>J197</f>
        <v>0</v>
      </c>
      <c r="K196" s="133">
        <f t="shared" si="3"/>
        <v>0</v>
      </c>
    </row>
    <row r="197" spans="2:11" ht="18.75">
      <c r="B197" s="14"/>
      <c r="C197" s="14"/>
      <c r="D197" s="39"/>
      <c r="E197" s="96"/>
      <c r="F197" s="98">
        <v>4151</v>
      </c>
      <c r="G197" s="88" t="s">
        <v>248</v>
      </c>
      <c r="H197" s="21" t="s">
        <v>75</v>
      </c>
      <c r="I197" s="128">
        <v>22350</v>
      </c>
      <c r="J197" s="157">
        <v>0</v>
      </c>
      <c r="K197" s="157">
        <f t="shared" si="3"/>
        <v>0</v>
      </c>
    </row>
    <row r="198" spans="2:11" ht="18.75">
      <c r="B198" s="14"/>
      <c r="C198" s="14"/>
      <c r="D198" s="39"/>
      <c r="E198" s="96">
        <v>417</v>
      </c>
      <c r="F198" s="98"/>
      <c r="G198" s="85"/>
      <c r="H198" s="20" t="s">
        <v>78</v>
      </c>
      <c r="I198" s="130">
        <f>I199</f>
        <v>73000</v>
      </c>
      <c r="J198" s="130">
        <f>J199</f>
        <v>23084.39</v>
      </c>
      <c r="K198" s="133">
        <f t="shared" si="3"/>
        <v>31.62245205479452</v>
      </c>
    </row>
    <row r="199" spans="2:11" ht="18.75" customHeight="1">
      <c r="B199" s="14"/>
      <c r="C199" s="14"/>
      <c r="D199" s="39"/>
      <c r="E199" s="96"/>
      <c r="F199" s="98">
        <v>4171</v>
      </c>
      <c r="G199" s="88"/>
      <c r="H199" s="34" t="s">
        <v>224</v>
      </c>
      <c r="I199" s="128">
        <v>73000</v>
      </c>
      <c r="J199" s="157">
        <v>23084.39</v>
      </c>
      <c r="K199" s="157">
        <f t="shared" si="3"/>
        <v>31.62245205479452</v>
      </c>
    </row>
    <row r="200" spans="2:11" ht="18.75">
      <c r="B200" s="14"/>
      <c r="C200" s="14"/>
      <c r="D200" s="39"/>
      <c r="E200" s="96">
        <v>418</v>
      </c>
      <c r="F200" s="98"/>
      <c r="G200" s="88"/>
      <c r="H200" s="20" t="s">
        <v>17</v>
      </c>
      <c r="I200" s="130">
        <f>I201</f>
        <v>4000</v>
      </c>
      <c r="J200" s="130">
        <f>J201</f>
        <v>397.1</v>
      </c>
      <c r="K200" s="133">
        <f t="shared" si="3"/>
        <v>9.9275</v>
      </c>
    </row>
    <row r="201" spans="2:11" ht="18" customHeight="1">
      <c r="B201" s="10"/>
      <c r="C201" s="10"/>
      <c r="D201" s="39"/>
      <c r="E201" s="96"/>
      <c r="F201" s="98">
        <v>4184</v>
      </c>
      <c r="G201" s="85"/>
      <c r="H201" s="34" t="s">
        <v>183</v>
      </c>
      <c r="I201" s="128">
        <v>4000</v>
      </c>
      <c r="J201" s="157">
        <v>397.1</v>
      </c>
      <c r="K201" s="157">
        <f aca="true" t="shared" si="4" ref="K201:K264">(J201/I201)*100</f>
        <v>9.9275</v>
      </c>
    </row>
    <row r="202" spans="2:11" ht="18.75">
      <c r="B202" s="18"/>
      <c r="C202" s="18"/>
      <c r="D202" s="39">
        <v>44</v>
      </c>
      <c r="E202" s="96"/>
      <c r="F202" s="97"/>
      <c r="G202" s="88"/>
      <c r="H202" s="19" t="s">
        <v>20</v>
      </c>
      <c r="I202" s="129">
        <f>I203</f>
        <v>4200</v>
      </c>
      <c r="J202" s="129">
        <f>J203</f>
        <v>0</v>
      </c>
      <c r="K202" s="134">
        <f t="shared" si="4"/>
        <v>0</v>
      </c>
    </row>
    <row r="203" spans="2:11" ht="19.5" customHeight="1">
      <c r="B203" s="14"/>
      <c r="C203" s="14"/>
      <c r="D203" s="39"/>
      <c r="E203" s="96">
        <v>441</v>
      </c>
      <c r="F203" s="97"/>
      <c r="G203" s="88"/>
      <c r="H203" s="20" t="s">
        <v>20</v>
      </c>
      <c r="I203" s="130">
        <f>SUM(I204:I204)</f>
        <v>4200</v>
      </c>
      <c r="J203" s="130">
        <f>SUM(J204:J204)</f>
        <v>0</v>
      </c>
      <c r="K203" s="133">
        <f t="shared" si="4"/>
        <v>0</v>
      </c>
    </row>
    <row r="204" spans="2:11" ht="18" customHeight="1">
      <c r="B204" s="14"/>
      <c r="C204" s="14"/>
      <c r="D204" s="39"/>
      <c r="E204" s="96"/>
      <c r="F204" s="98">
        <v>4415</v>
      </c>
      <c r="G204" s="88"/>
      <c r="H204" s="21" t="s">
        <v>21</v>
      </c>
      <c r="I204" s="128">
        <v>4200</v>
      </c>
      <c r="J204" s="157">
        <v>0</v>
      </c>
      <c r="K204" s="157">
        <f t="shared" si="4"/>
        <v>0</v>
      </c>
    </row>
    <row r="205" spans="2:11" ht="18.75">
      <c r="B205" s="14"/>
      <c r="C205" s="14"/>
      <c r="D205" s="39">
        <v>46</v>
      </c>
      <c r="E205" s="96"/>
      <c r="F205" s="97"/>
      <c r="G205" s="88"/>
      <c r="H205" s="19" t="s">
        <v>22</v>
      </c>
      <c r="I205" s="134">
        <f>I206</f>
        <v>5500</v>
      </c>
      <c r="J205" s="134">
        <f>J206</f>
        <v>2091.6</v>
      </c>
      <c r="K205" s="134">
        <f t="shared" si="4"/>
        <v>38.029090909090904</v>
      </c>
    </row>
    <row r="206" spans="2:11" ht="18.75" customHeight="1">
      <c r="B206" s="10"/>
      <c r="C206" s="10"/>
      <c r="D206" s="39"/>
      <c r="E206" s="96">
        <v>463</v>
      </c>
      <c r="F206" s="98"/>
      <c r="G206" s="89"/>
      <c r="H206" s="20" t="s">
        <v>24</v>
      </c>
      <c r="I206" s="130">
        <f>SUM(I207:I207)</f>
        <v>5500</v>
      </c>
      <c r="J206" s="130">
        <f>SUM(J207:J207)</f>
        <v>2091.6</v>
      </c>
      <c r="K206" s="133">
        <f t="shared" si="4"/>
        <v>38.029090909090904</v>
      </c>
    </row>
    <row r="207" spans="2:11" ht="18.75" customHeight="1">
      <c r="B207" s="10"/>
      <c r="C207" s="10"/>
      <c r="D207" s="39"/>
      <c r="E207" s="96"/>
      <c r="F207" s="98">
        <v>4631</v>
      </c>
      <c r="G207" s="85"/>
      <c r="H207" s="21" t="s">
        <v>127</v>
      </c>
      <c r="I207" s="128">
        <v>5500</v>
      </c>
      <c r="J207" s="157">
        <v>2091.6</v>
      </c>
      <c r="K207" s="157">
        <f t="shared" si="4"/>
        <v>38.029090909090904</v>
      </c>
    </row>
    <row r="208" spans="2:11" ht="18.75">
      <c r="B208" s="18"/>
      <c r="C208" s="18"/>
      <c r="D208" s="39">
        <v>47</v>
      </c>
      <c r="E208" s="101"/>
      <c r="F208" s="106"/>
      <c r="G208" s="85"/>
      <c r="H208" s="19" t="s">
        <v>25</v>
      </c>
      <c r="I208" s="129">
        <f>SUM(I209:I210)</f>
        <v>21000</v>
      </c>
      <c r="J208" s="129">
        <f>SUM(J209:J210)</f>
        <v>0</v>
      </c>
      <c r="K208" s="134">
        <f t="shared" si="4"/>
        <v>0</v>
      </c>
    </row>
    <row r="209" spans="2:11" ht="18.75">
      <c r="B209" s="10"/>
      <c r="C209" s="10"/>
      <c r="D209" s="39"/>
      <c r="E209" s="96">
        <v>471</v>
      </c>
      <c r="F209" s="98"/>
      <c r="G209" s="85"/>
      <c r="H209" s="20" t="s">
        <v>26</v>
      </c>
      <c r="I209" s="128">
        <v>17600</v>
      </c>
      <c r="J209" s="157">
        <v>0</v>
      </c>
      <c r="K209" s="157">
        <f t="shared" si="4"/>
        <v>0</v>
      </c>
    </row>
    <row r="210" spans="2:11" ht="23.25" customHeight="1">
      <c r="B210" s="18"/>
      <c r="C210" s="18"/>
      <c r="D210" s="39"/>
      <c r="E210" s="101">
        <v>472</v>
      </c>
      <c r="F210" s="106"/>
      <c r="G210" s="85"/>
      <c r="H210" s="20" t="s">
        <v>184</v>
      </c>
      <c r="I210" s="128">
        <v>3400</v>
      </c>
      <c r="J210" s="157">
        <v>0</v>
      </c>
      <c r="K210" s="157">
        <f t="shared" si="4"/>
        <v>0</v>
      </c>
    </row>
    <row r="211" spans="2:11" ht="18.75">
      <c r="B211" s="14"/>
      <c r="C211" s="14"/>
      <c r="D211" s="39"/>
      <c r="E211" s="96"/>
      <c r="F211" s="97"/>
      <c r="G211" s="88"/>
      <c r="H211" s="20" t="s">
        <v>37</v>
      </c>
      <c r="I211" s="130">
        <f>I170+I202+I205+I208</f>
        <v>364900</v>
      </c>
      <c r="J211" s="130">
        <f>J170+J202+J205+J208</f>
        <v>111502.06000000001</v>
      </c>
      <c r="K211" s="133">
        <f t="shared" si="4"/>
        <v>30.556881337352703</v>
      </c>
    </row>
    <row r="212" spans="2:11" ht="59.25" customHeight="1">
      <c r="B212" s="15" t="s">
        <v>55</v>
      </c>
      <c r="C212" s="27" t="s">
        <v>54</v>
      </c>
      <c r="D212" s="67"/>
      <c r="E212" s="96"/>
      <c r="F212" s="97"/>
      <c r="G212" s="86"/>
      <c r="H212" s="16" t="s">
        <v>63</v>
      </c>
      <c r="I212" s="128"/>
      <c r="J212" s="154"/>
      <c r="K212" s="157"/>
    </row>
    <row r="213" spans="2:11" ht="18.75">
      <c r="B213" s="10"/>
      <c r="C213" s="10"/>
      <c r="D213" s="39">
        <v>41</v>
      </c>
      <c r="E213" s="96"/>
      <c r="F213" s="97"/>
      <c r="G213" s="87"/>
      <c r="H213" s="19" t="s">
        <v>0</v>
      </c>
      <c r="I213" s="129">
        <f>I214+I220+I224+I234</f>
        <v>93800</v>
      </c>
      <c r="J213" s="129">
        <f>J214+J220+J224+J234</f>
        <v>37756.939999999995</v>
      </c>
      <c r="K213" s="134">
        <f t="shared" si="4"/>
        <v>40.25260127931769</v>
      </c>
    </row>
    <row r="214" spans="2:11" ht="39" customHeight="1">
      <c r="B214" s="15"/>
      <c r="C214" s="27"/>
      <c r="D214" s="67"/>
      <c r="E214" s="103">
        <v>411</v>
      </c>
      <c r="F214" s="104"/>
      <c r="G214" s="85"/>
      <c r="H214" s="20" t="s">
        <v>1</v>
      </c>
      <c r="I214" s="130">
        <f>SUM(I215:I219)</f>
        <v>83600</v>
      </c>
      <c r="J214" s="130">
        <f>SUM(J215:J219)</f>
        <v>32685.82</v>
      </c>
      <c r="K214" s="133">
        <f t="shared" si="4"/>
        <v>39.09787081339713</v>
      </c>
    </row>
    <row r="215" spans="2:11" ht="18.75">
      <c r="B215" s="10"/>
      <c r="C215" s="10"/>
      <c r="D215" s="39"/>
      <c r="E215" s="101"/>
      <c r="F215" s="98">
        <v>4111</v>
      </c>
      <c r="G215" s="88"/>
      <c r="H215" s="21" t="s">
        <v>2</v>
      </c>
      <c r="I215" s="128">
        <v>62850</v>
      </c>
      <c r="J215" s="157">
        <v>32685.82</v>
      </c>
      <c r="K215" s="157">
        <f t="shared" si="4"/>
        <v>52.00607796340493</v>
      </c>
    </row>
    <row r="216" spans="2:11" ht="16.5" customHeight="1">
      <c r="B216" s="10"/>
      <c r="C216" s="10"/>
      <c r="D216" s="39"/>
      <c r="E216" s="96"/>
      <c r="F216" s="98">
        <v>4112</v>
      </c>
      <c r="G216" s="88"/>
      <c r="H216" s="21" t="s">
        <v>3</v>
      </c>
      <c r="I216" s="128">
        <v>4200</v>
      </c>
      <c r="J216" s="157">
        <v>0</v>
      </c>
      <c r="K216" s="157">
        <f t="shared" si="4"/>
        <v>0</v>
      </c>
    </row>
    <row r="217" spans="2:11" ht="18" customHeight="1">
      <c r="B217" s="10"/>
      <c r="C217" s="10"/>
      <c r="D217" s="39"/>
      <c r="E217" s="96"/>
      <c r="F217" s="98">
        <v>4113</v>
      </c>
      <c r="G217" s="88"/>
      <c r="H217" s="21" t="s">
        <v>4</v>
      </c>
      <c r="I217" s="128">
        <v>11250</v>
      </c>
      <c r="J217" s="157">
        <v>0</v>
      </c>
      <c r="K217" s="157">
        <f t="shared" si="4"/>
        <v>0</v>
      </c>
    </row>
    <row r="218" spans="2:11" ht="21" customHeight="1">
      <c r="B218" s="14"/>
      <c r="C218" s="14"/>
      <c r="D218" s="39"/>
      <c r="E218" s="96"/>
      <c r="F218" s="98">
        <v>4114</v>
      </c>
      <c r="G218" s="88"/>
      <c r="H218" s="21" t="s">
        <v>5</v>
      </c>
      <c r="I218" s="128">
        <v>4750</v>
      </c>
      <c r="J218" s="157">
        <v>0</v>
      </c>
      <c r="K218" s="157">
        <f t="shared" si="4"/>
        <v>0</v>
      </c>
    </row>
    <row r="219" spans="2:11" ht="19.5" customHeight="1">
      <c r="B219" s="10"/>
      <c r="C219" s="10"/>
      <c r="D219" s="39"/>
      <c r="E219" s="96"/>
      <c r="F219" s="98">
        <v>4115</v>
      </c>
      <c r="G219" s="88"/>
      <c r="H219" s="21" t="s">
        <v>6</v>
      </c>
      <c r="I219" s="128">
        <v>550</v>
      </c>
      <c r="J219" s="157">
        <v>0</v>
      </c>
      <c r="K219" s="157">
        <f t="shared" si="4"/>
        <v>0</v>
      </c>
    </row>
    <row r="220" spans="2:11" ht="18.75">
      <c r="B220" s="10"/>
      <c r="C220" s="10"/>
      <c r="D220" s="39"/>
      <c r="E220" s="96">
        <v>412</v>
      </c>
      <c r="F220" s="98"/>
      <c r="G220" s="85"/>
      <c r="H220" s="20" t="s">
        <v>7</v>
      </c>
      <c r="I220" s="130">
        <f>SUM(I221:I223)</f>
        <v>5500</v>
      </c>
      <c r="J220" s="130">
        <f>SUM(J221:J223)</f>
        <v>2435.88</v>
      </c>
      <c r="K220" s="133">
        <f t="shared" si="4"/>
        <v>44.28872727272727</v>
      </c>
    </row>
    <row r="221" spans="2:11" ht="18.75">
      <c r="B221" s="14"/>
      <c r="C221" s="14"/>
      <c r="D221" s="39"/>
      <c r="E221" s="96"/>
      <c r="F221" s="98">
        <v>4123</v>
      </c>
      <c r="G221" s="88"/>
      <c r="H221" s="21" t="s">
        <v>8</v>
      </c>
      <c r="I221" s="128">
        <v>1100</v>
      </c>
      <c r="J221" s="157">
        <v>0</v>
      </c>
      <c r="K221" s="157">
        <f t="shared" si="4"/>
        <v>0</v>
      </c>
    </row>
    <row r="222" spans="2:11" ht="18.75">
      <c r="B222" s="10"/>
      <c r="C222" s="10"/>
      <c r="D222" s="39"/>
      <c r="E222" s="96"/>
      <c r="F222" s="98">
        <v>4125</v>
      </c>
      <c r="G222" s="88"/>
      <c r="H222" s="21" t="s">
        <v>9</v>
      </c>
      <c r="I222" s="128">
        <v>3400</v>
      </c>
      <c r="J222" s="157">
        <v>1548.1</v>
      </c>
      <c r="K222" s="157">
        <f t="shared" si="4"/>
        <v>45.53235294117647</v>
      </c>
    </row>
    <row r="223" spans="2:11" ht="18.75">
      <c r="B223" s="10"/>
      <c r="C223" s="10"/>
      <c r="D223" s="39"/>
      <c r="E223" s="96"/>
      <c r="F223" s="98">
        <v>4129</v>
      </c>
      <c r="G223" s="88"/>
      <c r="H223" s="21" t="s">
        <v>10</v>
      </c>
      <c r="I223" s="128">
        <v>1000</v>
      </c>
      <c r="J223" s="157">
        <v>887.78</v>
      </c>
      <c r="K223" s="157">
        <f t="shared" si="4"/>
        <v>88.778</v>
      </c>
    </row>
    <row r="224" spans="2:11" ht="18.75" customHeight="1">
      <c r="B224" s="18"/>
      <c r="C224" s="18"/>
      <c r="D224" s="39"/>
      <c r="E224" s="96">
        <v>413</v>
      </c>
      <c r="F224" s="98"/>
      <c r="G224" s="88"/>
      <c r="H224" s="20" t="s">
        <v>11</v>
      </c>
      <c r="I224" s="130">
        <f>I225+I229+I230+I231</f>
        <v>4000</v>
      </c>
      <c r="J224" s="130">
        <f>J225+J229+J230+J231</f>
        <v>2635.24</v>
      </c>
      <c r="K224" s="133">
        <f t="shared" si="4"/>
        <v>65.88099999999999</v>
      </c>
    </row>
    <row r="225" spans="2:11" ht="18.75" customHeight="1">
      <c r="B225" s="14"/>
      <c r="C225" s="14"/>
      <c r="D225" s="39"/>
      <c r="E225" s="96"/>
      <c r="F225" s="102">
        <v>4131</v>
      </c>
      <c r="G225" s="88"/>
      <c r="H225" s="22" t="s">
        <v>12</v>
      </c>
      <c r="I225" s="63">
        <f>SUM(I226:I228)</f>
        <v>1350</v>
      </c>
      <c r="J225" s="63">
        <f>SUM(J226:J228)</f>
        <v>722.87</v>
      </c>
      <c r="K225" s="132">
        <f t="shared" si="4"/>
        <v>53.54592592592593</v>
      </c>
    </row>
    <row r="226" spans="2:11" ht="19.5" customHeight="1">
      <c r="B226" s="10"/>
      <c r="C226" s="10"/>
      <c r="D226" s="39"/>
      <c r="E226" s="96"/>
      <c r="F226" s="98"/>
      <c r="G226" s="88" t="s">
        <v>83</v>
      </c>
      <c r="H226" s="21" t="s">
        <v>157</v>
      </c>
      <c r="I226" s="128">
        <v>500</v>
      </c>
      <c r="J226" s="157">
        <v>541.75</v>
      </c>
      <c r="K226" s="157">
        <f t="shared" si="4"/>
        <v>108.35</v>
      </c>
    </row>
    <row r="227" spans="2:11" ht="20.25" customHeight="1">
      <c r="B227" s="10"/>
      <c r="C227" s="10"/>
      <c r="D227" s="39"/>
      <c r="E227" s="96"/>
      <c r="F227" s="98"/>
      <c r="G227" s="88" t="s">
        <v>85</v>
      </c>
      <c r="H227" s="21" t="s">
        <v>98</v>
      </c>
      <c r="I227" s="128">
        <v>350</v>
      </c>
      <c r="J227" s="157">
        <v>181.12</v>
      </c>
      <c r="K227" s="157">
        <f t="shared" si="4"/>
        <v>51.74857142857143</v>
      </c>
    </row>
    <row r="228" spans="2:11" ht="18.75">
      <c r="B228" s="10"/>
      <c r="C228" s="10"/>
      <c r="D228" s="39"/>
      <c r="E228" s="96"/>
      <c r="F228" s="98"/>
      <c r="G228" s="88" t="s">
        <v>87</v>
      </c>
      <c r="H228" s="21" t="s">
        <v>158</v>
      </c>
      <c r="I228" s="128">
        <v>500</v>
      </c>
      <c r="J228" s="157">
        <v>0</v>
      </c>
      <c r="K228" s="157">
        <f t="shared" si="4"/>
        <v>0</v>
      </c>
    </row>
    <row r="229" spans="2:11" ht="18" customHeight="1">
      <c r="B229" s="10"/>
      <c r="C229" s="10"/>
      <c r="D229" s="39"/>
      <c r="E229" s="96"/>
      <c r="F229" s="98">
        <v>4132</v>
      </c>
      <c r="G229" s="88"/>
      <c r="H229" s="21" t="s">
        <v>34</v>
      </c>
      <c r="I229" s="128">
        <v>900</v>
      </c>
      <c r="J229" s="157">
        <v>986.32</v>
      </c>
      <c r="K229" s="157">
        <f t="shared" si="4"/>
        <v>109.5911111111111</v>
      </c>
    </row>
    <row r="230" spans="2:11" ht="18.75" customHeight="1">
      <c r="B230" s="14"/>
      <c r="C230" s="14"/>
      <c r="D230" s="39"/>
      <c r="E230" s="96"/>
      <c r="F230" s="98">
        <v>4135</v>
      </c>
      <c r="G230" s="88"/>
      <c r="H230" s="21" t="s">
        <v>80</v>
      </c>
      <c r="I230" s="128">
        <v>1250</v>
      </c>
      <c r="J230" s="157">
        <v>694.05</v>
      </c>
      <c r="K230" s="157">
        <f t="shared" si="4"/>
        <v>55.523999999999994</v>
      </c>
    </row>
    <row r="231" spans="2:11" ht="18" customHeight="1">
      <c r="B231" s="10"/>
      <c r="C231" s="10"/>
      <c r="D231" s="39"/>
      <c r="E231" s="96"/>
      <c r="F231" s="102">
        <v>4139</v>
      </c>
      <c r="G231" s="88"/>
      <c r="H231" s="22" t="s">
        <v>94</v>
      </c>
      <c r="I231" s="63">
        <f>SUM(I232:I233)</f>
        <v>500</v>
      </c>
      <c r="J231" s="63">
        <f>SUM(J232:J233)</f>
        <v>232</v>
      </c>
      <c r="K231" s="132">
        <f t="shared" si="4"/>
        <v>46.400000000000006</v>
      </c>
    </row>
    <row r="232" spans="2:11" ht="21.75" customHeight="1">
      <c r="B232" s="14"/>
      <c r="C232" s="14"/>
      <c r="D232" s="39"/>
      <c r="E232" s="96"/>
      <c r="F232" s="98"/>
      <c r="G232" s="88" t="s">
        <v>90</v>
      </c>
      <c r="H232" s="21" t="s">
        <v>91</v>
      </c>
      <c r="I232" s="128">
        <v>500</v>
      </c>
      <c r="J232" s="157">
        <v>232</v>
      </c>
      <c r="K232" s="157">
        <f t="shared" si="4"/>
        <v>46.400000000000006</v>
      </c>
    </row>
    <row r="233" spans="2:11" ht="17.25" customHeight="1">
      <c r="B233" s="14"/>
      <c r="C233" s="14"/>
      <c r="D233" s="39"/>
      <c r="E233" s="96"/>
      <c r="F233" s="98"/>
      <c r="G233" s="88" t="s">
        <v>96</v>
      </c>
      <c r="H233" s="21" t="s">
        <v>143</v>
      </c>
      <c r="I233" s="128">
        <v>0</v>
      </c>
      <c r="J233" s="154"/>
      <c r="K233" s="157"/>
    </row>
    <row r="234" spans="2:11" ht="18.75">
      <c r="B234" s="14"/>
      <c r="C234" s="14"/>
      <c r="D234" s="39"/>
      <c r="E234" s="96">
        <v>418</v>
      </c>
      <c r="F234" s="98"/>
      <c r="G234" s="88"/>
      <c r="H234" s="20" t="s">
        <v>17</v>
      </c>
      <c r="I234" s="130">
        <f>I235</f>
        <v>700</v>
      </c>
      <c r="J234" s="130">
        <f>J235</f>
        <v>0</v>
      </c>
      <c r="K234" s="133">
        <f t="shared" si="4"/>
        <v>0</v>
      </c>
    </row>
    <row r="235" spans="2:11" ht="18" customHeight="1">
      <c r="B235" s="14"/>
      <c r="C235" s="14"/>
      <c r="D235" s="39"/>
      <c r="E235" s="96"/>
      <c r="F235" s="98">
        <v>4184</v>
      </c>
      <c r="G235" s="88"/>
      <c r="H235" s="21" t="s">
        <v>17</v>
      </c>
      <c r="I235" s="128">
        <v>700</v>
      </c>
      <c r="J235" s="157">
        <v>0</v>
      </c>
      <c r="K235" s="157">
        <f t="shared" si="4"/>
        <v>0</v>
      </c>
    </row>
    <row r="236" spans="2:11" ht="57.75" customHeight="1">
      <c r="B236" s="14"/>
      <c r="C236" s="14"/>
      <c r="D236" s="39">
        <v>43</v>
      </c>
      <c r="E236" s="96"/>
      <c r="F236" s="98"/>
      <c r="G236" s="88"/>
      <c r="H236" s="19" t="s">
        <v>40</v>
      </c>
      <c r="I236" s="134">
        <f>I237</f>
        <v>20000</v>
      </c>
      <c r="J236" s="134">
        <f>J237</f>
        <v>0</v>
      </c>
      <c r="K236" s="134">
        <f t="shared" si="4"/>
        <v>0</v>
      </c>
    </row>
    <row r="237" spans="2:11" ht="60" customHeight="1">
      <c r="B237" s="14"/>
      <c r="C237" s="14"/>
      <c r="D237" s="39"/>
      <c r="E237" s="96">
        <v>431</v>
      </c>
      <c r="F237" s="98"/>
      <c r="G237" s="88"/>
      <c r="H237" s="19" t="s">
        <v>40</v>
      </c>
      <c r="I237" s="133">
        <f>I238</f>
        <v>20000</v>
      </c>
      <c r="J237" s="133">
        <f>J238</f>
        <v>0</v>
      </c>
      <c r="K237" s="133">
        <f t="shared" si="4"/>
        <v>0</v>
      </c>
    </row>
    <row r="238" spans="2:11" ht="18" customHeight="1">
      <c r="B238" s="14"/>
      <c r="C238" s="14"/>
      <c r="D238" s="39"/>
      <c r="E238" s="96"/>
      <c r="F238" s="98">
        <v>4319</v>
      </c>
      <c r="G238" s="88"/>
      <c r="H238" s="21" t="s">
        <v>244</v>
      </c>
      <c r="I238" s="128">
        <v>20000</v>
      </c>
      <c r="J238" s="157">
        <v>0</v>
      </c>
      <c r="K238" s="157">
        <f t="shared" si="4"/>
        <v>0</v>
      </c>
    </row>
    <row r="239" spans="2:11" ht="18.75">
      <c r="B239" s="10"/>
      <c r="C239" s="10"/>
      <c r="D239" s="39">
        <v>44</v>
      </c>
      <c r="E239" s="96"/>
      <c r="F239" s="98"/>
      <c r="G239" s="85"/>
      <c r="H239" s="19" t="s">
        <v>20</v>
      </c>
      <c r="I239" s="129">
        <f>I240</f>
        <v>41300</v>
      </c>
      <c r="J239" s="129">
        <f>J240</f>
        <v>0</v>
      </c>
      <c r="K239" s="134">
        <f t="shared" si="4"/>
        <v>0</v>
      </c>
    </row>
    <row r="240" spans="2:11" ht="18.75">
      <c r="B240" s="10"/>
      <c r="C240" s="10"/>
      <c r="D240" s="39"/>
      <c r="E240" s="96">
        <v>441</v>
      </c>
      <c r="F240" s="98"/>
      <c r="G240" s="85"/>
      <c r="H240" s="20" t="s">
        <v>20</v>
      </c>
      <c r="I240" s="130">
        <f>SUM(I241:I242)</f>
        <v>41300</v>
      </c>
      <c r="J240" s="130">
        <f>SUM(J241:J242)</f>
        <v>0</v>
      </c>
      <c r="K240" s="133">
        <f t="shared" si="4"/>
        <v>0</v>
      </c>
    </row>
    <row r="241" spans="2:11" ht="22.5" customHeight="1">
      <c r="B241" s="10"/>
      <c r="C241" s="10"/>
      <c r="D241" s="39"/>
      <c r="E241" s="96"/>
      <c r="F241" s="98">
        <v>4412</v>
      </c>
      <c r="G241" s="88"/>
      <c r="H241" s="21" t="s">
        <v>245</v>
      </c>
      <c r="I241" s="128">
        <v>40000</v>
      </c>
      <c r="J241" s="157">
        <v>0</v>
      </c>
      <c r="K241" s="157">
        <f t="shared" si="4"/>
        <v>0</v>
      </c>
    </row>
    <row r="242" spans="2:11" ht="18.75">
      <c r="B242" s="10"/>
      <c r="C242" s="10"/>
      <c r="D242" s="39"/>
      <c r="E242" s="96"/>
      <c r="F242" s="98">
        <v>4415</v>
      </c>
      <c r="G242" s="88"/>
      <c r="H242" s="21" t="s">
        <v>159</v>
      </c>
      <c r="I242" s="128">
        <v>1300</v>
      </c>
      <c r="J242" s="157">
        <v>0</v>
      </c>
      <c r="K242" s="157">
        <f t="shared" si="4"/>
        <v>0</v>
      </c>
    </row>
    <row r="243" spans="2:11" ht="18.75">
      <c r="B243" s="18"/>
      <c r="C243" s="18"/>
      <c r="D243" s="39"/>
      <c r="E243" s="96"/>
      <c r="F243" s="98"/>
      <c r="G243" s="85"/>
      <c r="H243" s="20" t="s">
        <v>37</v>
      </c>
      <c r="I243" s="130">
        <f>I213+I239+I236</f>
        <v>155100</v>
      </c>
      <c r="J243" s="130">
        <f>J213+J239+J236</f>
        <v>37756.939999999995</v>
      </c>
      <c r="K243" s="133">
        <f t="shared" si="4"/>
        <v>24.343610573823337</v>
      </c>
    </row>
    <row r="244" spans="2:11" ht="17.25" customHeight="1">
      <c r="B244" s="18"/>
      <c r="C244" s="18"/>
      <c r="D244" s="39"/>
      <c r="E244" s="96"/>
      <c r="F244" s="98"/>
      <c r="G244" s="87"/>
      <c r="H244" s="19"/>
      <c r="I244" s="128"/>
      <c r="J244" s="154"/>
      <c r="K244" s="157"/>
    </row>
    <row r="245" spans="2:11" ht="20.25" customHeight="1">
      <c r="B245" s="15" t="s">
        <v>56</v>
      </c>
      <c r="C245" s="27" t="s">
        <v>33</v>
      </c>
      <c r="D245" s="67"/>
      <c r="E245" s="96"/>
      <c r="F245" s="97"/>
      <c r="G245" s="86"/>
      <c r="H245" s="16" t="s">
        <v>39</v>
      </c>
      <c r="I245" s="128"/>
      <c r="J245" s="154"/>
      <c r="K245" s="157"/>
    </row>
    <row r="246" spans="2:11" ht="18.75">
      <c r="B246" s="14"/>
      <c r="C246" s="14"/>
      <c r="D246" s="39">
        <v>41</v>
      </c>
      <c r="E246" s="101"/>
      <c r="F246" s="106"/>
      <c r="G246" s="87"/>
      <c r="H246" s="19" t="s">
        <v>0</v>
      </c>
      <c r="I246" s="129">
        <f>I247+I253+I257+I268+I270+I272</f>
        <v>173500</v>
      </c>
      <c r="J246" s="129">
        <f>J247+J253+J257+J268+J270+J272</f>
        <v>64680.48999999999</v>
      </c>
      <c r="K246" s="133">
        <f t="shared" si="4"/>
        <v>37.27982132564841</v>
      </c>
    </row>
    <row r="247" spans="2:11" ht="35.25" customHeight="1">
      <c r="B247" s="15"/>
      <c r="C247" s="27"/>
      <c r="D247" s="67"/>
      <c r="E247" s="103">
        <v>411</v>
      </c>
      <c r="F247" s="104"/>
      <c r="G247" s="85"/>
      <c r="H247" s="20" t="s">
        <v>1</v>
      </c>
      <c r="I247" s="130">
        <f>SUM(I248:I252)</f>
        <v>90450</v>
      </c>
      <c r="J247" s="130">
        <f>SUM(J248:J252)</f>
        <v>31602.61</v>
      </c>
      <c r="K247" s="133">
        <f t="shared" si="4"/>
        <v>34.93931453841901</v>
      </c>
    </row>
    <row r="248" spans="2:11" ht="18.75">
      <c r="B248" s="14"/>
      <c r="C248" s="14"/>
      <c r="D248" s="39"/>
      <c r="E248" s="101"/>
      <c r="F248" s="98">
        <v>4111</v>
      </c>
      <c r="G248" s="88"/>
      <c r="H248" s="21" t="s">
        <v>2</v>
      </c>
      <c r="I248" s="128">
        <v>68000</v>
      </c>
      <c r="J248" s="157">
        <v>31602.61</v>
      </c>
      <c r="K248" s="157">
        <f t="shared" si="4"/>
        <v>46.474426470588234</v>
      </c>
    </row>
    <row r="249" spans="2:11" ht="18.75">
      <c r="B249" s="10"/>
      <c r="C249" s="10"/>
      <c r="D249" s="39"/>
      <c r="E249" s="96"/>
      <c r="F249" s="98">
        <v>4112</v>
      </c>
      <c r="G249" s="88"/>
      <c r="H249" s="21" t="s">
        <v>3</v>
      </c>
      <c r="I249" s="128">
        <v>4550</v>
      </c>
      <c r="J249" s="157">
        <v>0</v>
      </c>
      <c r="K249" s="157">
        <f t="shared" si="4"/>
        <v>0</v>
      </c>
    </row>
    <row r="250" spans="2:11" ht="19.5" customHeight="1">
      <c r="B250" s="17"/>
      <c r="C250" s="17"/>
      <c r="D250" s="39"/>
      <c r="E250" s="96"/>
      <c r="F250" s="98">
        <v>4113</v>
      </c>
      <c r="G250" s="88"/>
      <c r="H250" s="21" t="s">
        <v>4</v>
      </c>
      <c r="I250" s="128">
        <v>12150</v>
      </c>
      <c r="J250" s="157">
        <v>0</v>
      </c>
      <c r="K250" s="157">
        <f t="shared" si="4"/>
        <v>0</v>
      </c>
    </row>
    <row r="251" spans="2:11" ht="21" customHeight="1">
      <c r="B251" s="17"/>
      <c r="C251" s="17"/>
      <c r="D251" s="39"/>
      <c r="E251" s="96"/>
      <c r="F251" s="98">
        <v>4114</v>
      </c>
      <c r="G251" s="88"/>
      <c r="H251" s="21" t="s">
        <v>5</v>
      </c>
      <c r="I251" s="128">
        <v>5150</v>
      </c>
      <c r="J251" s="157">
        <v>0</v>
      </c>
      <c r="K251" s="157">
        <f t="shared" si="4"/>
        <v>0</v>
      </c>
    </row>
    <row r="252" spans="2:11" ht="18.75">
      <c r="B252" s="18"/>
      <c r="C252" s="18"/>
      <c r="D252" s="39"/>
      <c r="E252" s="96"/>
      <c r="F252" s="98">
        <v>4115</v>
      </c>
      <c r="G252" s="88"/>
      <c r="H252" s="21" t="s">
        <v>6</v>
      </c>
      <c r="I252" s="128">
        <v>600</v>
      </c>
      <c r="J252" s="157">
        <v>0</v>
      </c>
      <c r="K252" s="157">
        <f t="shared" si="4"/>
        <v>0</v>
      </c>
    </row>
    <row r="253" spans="2:11" ht="18.75">
      <c r="B253" s="14"/>
      <c r="C253" s="14"/>
      <c r="D253" s="39"/>
      <c r="E253" s="96">
        <v>412</v>
      </c>
      <c r="F253" s="98"/>
      <c r="G253" s="85"/>
      <c r="H253" s="20" t="s">
        <v>7</v>
      </c>
      <c r="I253" s="130">
        <f>SUM(I254:I256)</f>
        <v>9250</v>
      </c>
      <c r="J253" s="130">
        <f>SUM(J254:J256)</f>
        <v>2214.1</v>
      </c>
      <c r="K253" s="133">
        <f t="shared" si="4"/>
        <v>23.936216216216216</v>
      </c>
    </row>
    <row r="254" spans="2:11" ht="18.75">
      <c r="B254" s="10"/>
      <c r="C254" s="10"/>
      <c r="D254" s="39"/>
      <c r="E254" s="96"/>
      <c r="F254" s="98">
        <v>4123</v>
      </c>
      <c r="G254" s="88"/>
      <c r="H254" s="21" t="s">
        <v>8</v>
      </c>
      <c r="I254" s="128">
        <v>1450</v>
      </c>
      <c r="J254" s="157">
        <v>0</v>
      </c>
      <c r="K254" s="157">
        <f t="shared" si="4"/>
        <v>0</v>
      </c>
    </row>
    <row r="255" spans="2:11" ht="18" customHeight="1">
      <c r="B255" s="10"/>
      <c r="C255" s="10"/>
      <c r="D255" s="39"/>
      <c r="E255" s="96"/>
      <c r="F255" s="98">
        <v>4125</v>
      </c>
      <c r="G255" s="88"/>
      <c r="H255" s="21" t="s">
        <v>9</v>
      </c>
      <c r="I255" s="128">
        <v>6800</v>
      </c>
      <c r="J255" s="157">
        <v>2214.1</v>
      </c>
      <c r="K255" s="157">
        <f t="shared" si="4"/>
        <v>32.56029411764706</v>
      </c>
    </row>
    <row r="256" spans="2:11" ht="18.75">
      <c r="B256" s="10"/>
      <c r="C256" s="10"/>
      <c r="D256" s="39"/>
      <c r="E256" s="96"/>
      <c r="F256" s="98">
        <v>4129</v>
      </c>
      <c r="G256" s="88"/>
      <c r="H256" s="21" t="s">
        <v>10</v>
      </c>
      <c r="I256" s="128">
        <v>1000</v>
      </c>
      <c r="J256" s="157">
        <v>0</v>
      </c>
      <c r="K256" s="157">
        <f t="shared" si="4"/>
        <v>0</v>
      </c>
    </row>
    <row r="257" spans="2:11" ht="21" customHeight="1">
      <c r="B257" s="10"/>
      <c r="C257" s="10"/>
      <c r="D257" s="39"/>
      <c r="E257" s="96">
        <v>413</v>
      </c>
      <c r="F257" s="98"/>
      <c r="G257" s="88"/>
      <c r="H257" s="20" t="s">
        <v>11</v>
      </c>
      <c r="I257" s="130">
        <f>I258+I262+I263+I265+I266</f>
        <v>63800</v>
      </c>
      <c r="J257" s="130">
        <f>J258+J262+J263+J265+J266</f>
        <v>27958.579999999998</v>
      </c>
      <c r="K257" s="133">
        <f t="shared" si="4"/>
        <v>43.822225705329146</v>
      </c>
    </row>
    <row r="258" spans="2:11" ht="18" customHeight="1">
      <c r="B258" s="10"/>
      <c r="C258" s="10"/>
      <c r="D258" s="39"/>
      <c r="E258" s="96"/>
      <c r="F258" s="102">
        <v>4131</v>
      </c>
      <c r="G258" s="88"/>
      <c r="H258" s="22" t="s">
        <v>12</v>
      </c>
      <c r="I258" s="63">
        <f>SUM(I259:I261)</f>
        <v>1650</v>
      </c>
      <c r="J258" s="63">
        <f>SUM(J259:J261)</f>
        <v>368.75</v>
      </c>
      <c r="K258" s="132">
        <f t="shared" si="4"/>
        <v>22.348484848484848</v>
      </c>
    </row>
    <row r="259" spans="2:11" ht="21" customHeight="1">
      <c r="B259" s="14"/>
      <c r="C259" s="14"/>
      <c r="D259" s="39"/>
      <c r="E259" s="96"/>
      <c r="F259" s="98"/>
      <c r="G259" s="88" t="s">
        <v>83</v>
      </c>
      <c r="H259" s="21" t="s">
        <v>84</v>
      </c>
      <c r="I259" s="128">
        <v>1000</v>
      </c>
      <c r="J259" s="157">
        <v>187.63</v>
      </c>
      <c r="K259" s="157">
        <f t="shared" si="4"/>
        <v>18.762999999999998</v>
      </c>
    </row>
    <row r="260" spans="2:11" ht="21.75" customHeight="1">
      <c r="B260" s="14"/>
      <c r="C260" s="14"/>
      <c r="D260" s="39"/>
      <c r="E260" s="96"/>
      <c r="F260" s="98"/>
      <c r="G260" s="88" t="s">
        <v>85</v>
      </c>
      <c r="H260" s="21" t="s">
        <v>225</v>
      </c>
      <c r="I260" s="128">
        <v>350</v>
      </c>
      <c r="J260" s="157">
        <v>181.12</v>
      </c>
      <c r="K260" s="157">
        <f t="shared" si="4"/>
        <v>51.74857142857143</v>
      </c>
    </row>
    <row r="261" spans="2:11" ht="18.75">
      <c r="B261" s="10"/>
      <c r="C261" s="10"/>
      <c r="D261" s="39"/>
      <c r="E261" s="96"/>
      <c r="F261" s="98"/>
      <c r="G261" s="88" t="s">
        <v>87</v>
      </c>
      <c r="H261" s="21" t="s">
        <v>158</v>
      </c>
      <c r="I261" s="128">
        <v>300</v>
      </c>
      <c r="J261" s="157">
        <v>0</v>
      </c>
      <c r="K261" s="157">
        <f t="shared" si="4"/>
        <v>0</v>
      </c>
    </row>
    <row r="262" spans="2:11" ht="18" customHeight="1">
      <c r="B262" s="10"/>
      <c r="C262" s="10"/>
      <c r="D262" s="39"/>
      <c r="E262" s="96"/>
      <c r="F262" s="98">
        <v>4132</v>
      </c>
      <c r="G262" s="88"/>
      <c r="H262" s="21" t="s">
        <v>226</v>
      </c>
      <c r="I262" s="128">
        <v>400</v>
      </c>
      <c r="J262" s="157">
        <v>0</v>
      </c>
      <c r="K262" s="157">
        <f t="shared" si="4"/>
        <v>0</v>
      </c>
    </row>
    <row r="263" spans="2:11" ht="22.5" customHeight="1">
      <c r="B263" s="10"/>
      <c r="C263" s="10"/>
      <c r="D263" s="39"/>
      <c r="E263" s="96"/>
      <c r="F263" s="102">
        <v>4134</v>
      </c>
      <c r="G263" s="88"/>
      <c r="H263" s="22" t="s">
        <v>99</v>
      </c>
      <c r="I263" s="63">
        <f>SUM(I264)</f>
        <v>60200</v>
      </c>
      <c r="J263" s="63">
        <f>SUM(J264)</f>
        <v>27168.23</v>
      </c>
      <c r="K263" s="132">
        <f t="shared" si="4"/>
        <v>45.129950166112955</v>
      </c>
    </row>
    <row r="264" spans="2:11" ht="21" customHeight="1">
      <c r="B264" s="10"/>
      <c r="C264" s="10"/>
      <c r="D264" s="39"/>
      <c r="E264" s="96"/>
      <c r="F264" s="98"/>
      <c r="G264" s="88" t="s">
        <v>100</v>
      </c>
      <c r="H264" s="21" t="s">
        <v>185</v>
      </c>
      <c r="I264" s="128">
        <v>60200</v>
      </c>
      <c r="J264" s="157">
        <v>27168.23</v>
      </c>
      <c r="K264" s="157">
        <f t="shared" si="4"/>
        <v>45.129950166112955</v>
      </c>
    </row>
    <row r="265" spans="2:11" ht="20.25" customHeight="1">
      <c r="B265" s="10"/>
      <c r="C265" s="10"/>
      <c r="D265" s="39"/>
      <c r="E265" s="96"/>
      <c r="F265" s="98">
        <v>4135</v>
      </c>
      <c r="G265" s="88"/>
      <c r="H265" s="21" t="s">
        <v>80</v>
      </c>
      <c r="I265" s="128">
        <v>1350</v>
      </c>
      <c r="J265" s="157">
        <v>421.6</v>
      </c>
      <c r="K265" s="157">
        <f aca="true" t="shared" si="5" ref="K265:K328">(J265/I265)*100</f>
        <v>31.229629629629628</v>
      </c>
    </row>
    <row r="266" spans="2:11" ht="18" customHeight="1">
      <c r="B266" s="14"/>
      <c r="C266" s="14"/>
      <c r="D266" s="39"/>
      <c r="E266" s="96"/>
      <c r="F266" s="102">
        <v>4139</v>
      </c>
      <c r="G266" s="88"/>
      <c r="H266" s="22" t="s">
        <v>94</v>
      </c>
      <c r="I266" s="63">
        <f>SUM(I267:I267)</f>
        <v>200</v>
      </c>
      <c r="J266" s="63">
        <f>SUM(J267:J267)</f>
        <v>0</v>
      </c>
      <c r="K266" s="132">
        <f t="shared" si="5"/>
        <v>0</v>
      </c>
    </row>
    <row r="267" spans="2:11" ht="22.5" customHeight="1">
      <c r="B267" s="10"/>
      <c r="C267" s="10"/>
      <c r="D267" s="39"/>
      <c r="E267" s="96"/>
      <c r="F267" s="98"/>
      <c r="G267" s="88" t="s">
        <v>90</v>
      </c>
      <c r="H267" s="21" t="s">
        <v>91</v>
      </c>
      <c r="I267" s="128">
        <v>200</v>
      </c>
      <c r="J267" s="157">
        <v>0</v>
      </c>
      <c r="K267" s="157">
        <f t="shared" si="5"/>
        <v>0</v>
      </c>
    </row>
    <row r="268" spans="2:11" ht="18" customHeight="1">
      <c r="B268" s="10"/>
      <c r="C268" s="10"/>
      <c r="D268" s="39"/>
      <c r="E268" s="96">
        <v>414</v>
      </c>
      <c r="F268" s="98"/>
      <c r="G268" s="88"/>
      <c r="H268" s="20" t="s">
        <v>14</v>
      </c>
      <c r="I268" s="130">
        <f>I269</f>
        <v>0</v>
      </c>
      <c r="J268" s="130">
        <f>J269</f>
        <v>0</v>
      </c>
      <c r="K268" s="133">
        <v>0</v>
      </c>
    </row>
    <row r="269" spans="2:11" ht="19.5" customHeight="1">
      <c r="B269" s="10"/>
      <c r="C269" s="10"/>
      <c r="D269" s="39"/>
      <c r="E269" s="96"/>
      <c r="F269" s="98">
        <v>4142</v>
      </c>
      <c r="G269" s="88"/>
      <c r="H269" s="21" t="s">
        <v>131</v>
      </c>
      <c r="I269" s="128">
        <v>0</v>
      </c>
      <c r="J269" s="154"/>
      <c r="K269" s="157"/>
    </row>
    <row r="270" spans="2:11" ht="18.75">
      <c r="B270" s="10"/>
      <c r="C270" s="10"/>
      <c r="D270" s="39"/>
      <c r="E270" s="96">
        <v>416</v>
      </c>
      <c r="F270" s="98"/>
      <c r="G270" s="88"/>
      <c r="H270" s="20" t="s">
        <v>16</v>
      </c>
      <c r="I270" s="130">
        <f>I271</f>
        <v>5900</v>
      </c>
      <c r="J270" s="130">
        <f>J271</f>
        <v>2905.2</v>
      </c>
      <c r="K270" s="133">
        <f t="shared" si="5"/>
        <v>49.24067796610169</v>
      </c>
    </row>
    <row r="271" spans="2:11" ht="21" customHeight="1">
      <c r="B271" s="10"/>
      <c r="C271" s="10"/>
      <c r="D271" s="39"/>
      <c r="E271" s="96"/>
      <c r="F271" s="98">
        <v>4161</v>
      </c>
      <c r="G271" s="88"/>
      <c r="H271" s="21" t="s">
        <v>227</v>
      </c>
      <c r="I271" s="128">
        <v>5900</v>
      </c>
      <c r="J271" s="157">
        <v>2905.2</v>
      </c>
      <c r="K271" s="157">
        <f t="shared" si="5"/>
        <v>49.24067796610169</v>
      </c>
    </row>
    <row r="272" spans="2:11" ht="18.75">
      <c r="B272" s="14"/>
      <c r="C272" s="14"/>
      <c r="D272" s="39"/>
      <c r="E272" s="96">
        <v>418</v>
      </c>
      <c r="F272" s="98"/>
      <c r="G272" s="88"/>
      <c r="H272" s="20" t="s">
        <v>17</v>
      </c>
      <c r="I272" s="130">
        <f>SUM(I273:I274)</f>
        <v>4100</v>
      </c>
      <c r="J272" s="130">
        <f>SUM(J273:J274)</f>
        <v>0</v>
      </c>
      <c r="K272" s="133">
        <f t="shared" si="5"/>
        <v>0</v>
      </c>
    </row>
    <row r="273" spans="2:11" ht="19.5" customHeight="1">
      <c r="B273" s="14"/>
      <c r="C273" s="14"/>
      <c r="D273" s="39"/>
      <c r="E273" s="96"/>
      <c r="F273" s="98">
        <v>4184</v>
      </c>
      <c r="G273" s="88"/>
      <c r="H273" s="34" t="s">
        <v>217</v>
      </c>
      <c r="I273" s="128">
        <v>600</v>
      </c>
      <c r="J273" s="157">
        <v>0</v>
      </c>
      <c r="K273" s="157">
        <f t="shared" si="5"/>
        <v>0</v>
      </c>
    </row>
    <row r="274" spans="2:11" ht="21" customHeight="1">
      <c r="B274" s="10"/>
      <c r="C274" s="10"/>
      <c r="D274" s="39"/>
      <c r="E274" s="96"/>
      <c r="F274" s="98">
        <v>4184</v>
      </c>
      <c r="G274" s="88"/>
      <c r="H274" s="21" t="s">
        <v>246</v>
      </c>
      <c r="I274" s="128">
        <v>3500</v>
      </c>
      <c r="J274" s="157">
        <v>0</v>
      </c>
      <c r="K274" s="157">
        <f t="shared" si="5"/>
        <v>0</v>
      </c>
    </row>
    <row r="275" spans="2:11" ht="57.75" customHeight="1">
      <c r="B275" s="10"/>
      <c r="C275" s="10"/>
      <c r="D275" s="39">
        <v>43</v>
      </c>
      <c r="E275" s="96"/>
      <c r="F275" s="98"/>
      <c r="G275" s="88"/>
      <c r="H275" s="19" t="s">
        <v>40</v>
      </c>
      <c r="I275" s="134">
        <f>I276</f>
        <v>14000</v>
      </c>
      <c r="J275" s="134">
        <f>J276</f>
        <v>13634.58</v>
      </c>
      <c r="K275" s="134">
        <f t="shared" si="5"/>
        <v>97.38985714285714</v>
      </c>
    </row>
    <row r="276" spans="2:11" ht="51.75" customHeight="1">
      <c r="B276" s="10"/>
      <c r="C276" s="10"/>
      <c r="D276" s="39"/>
      <c r="E276" s="96">
        <v>431</v>
      </c>
      <c r="F276" s="98"/>
      <c r="G276" s="88"/>
      <c r="H276" s="46" t="s">
        <v>40</v>
      </c>
      <c r="I276" s="133">
        <f>I277</f>
        <v>14000</v>
      </c>
      <c r="J276" s="133">
        <f>J277</f>
        <v>13634.58</v>
      </c>
      <c r="K276" s="133">
        <f t="shared" si="5"/>
        <v>97.38985714285714</v>
      </c>
    </row>
    <row r="277" spans="2:11" ht="21" customHeight="1">
      <c r="B277" s="10"/>
      <c r="C277" s="10"/>
      <c r="D277" s="39"/>
      <c r="E277" s="96"/>
      <c r="F277" s="98">
        <v>4311</v>
      </c>
      <c r="G277" s="88"/>
      <c r="H277" s="21" t="s">
        <v>205</v>
      </c>
      <c r="I277" s="128">
        <v>14000</v>
      </c>
      <c r="J277" s="157">
        <v>13634.58</v>
      </c>
      <c r="K277" s="157">
        <f t="shared" si="5"/>
        <v>97.38985714285714</v>
      </c>
    </row>
    <row r="278" spans="2:11" ht="18.75">
      <c r="B278" s="10"/>
      <c r="C278" s="10"/>
      <c r="D278" s="39">
        <v>44</v>
      </c>
      <c r="E278" s="100"/>
      <c r="F278" s="109"/>
      <c r="G278" s="85"/>
      <c r="H278" s="19" t="s">
        <v>20</v>
      </c>
      <c r="I278" s="129">
        <f>I279</f>
        <v>1258400</v>
      </c>
      <c r="J278" s="129">
        <f>J279</f>
        <v>484598.07</v>
      </c>
      <c r="K278" s="134">
        <f t="shared" si="5"/>
        <v>38.509064685314684</v>
      </c>
    </row>
    <row r="279" spans="2:11" ht="18.75">
      <c r="B279" s="10"/>
      <c r="C279" s="10"/>
      <c r="D279" s="39"/>
      <c r="E279" s="100">
        <v>441</v>
      </c>
      <c r="F279" s="109"/>
      <c r="G279" s="85"/>
      <c r="H279" s="20" t="s">
        <v>20</v>
      </c>
      <c r="I279" s="130">
        <f>SUM(I280:I282)</f>
        <v>1258400</v>
      </c>
      <c r="J279" s="130">
        <f>SUM(J280:J282)</f>
        <v>484598.07</v>
      </c>
      <c r="K279" s="133">
        <f t="shared" si="5"/>
        <v>38.509064685314684</v>
      </c>
    </row>
    <row r="280" spans="2:11" ht="21.75" customHeight="1">
      <c r="B280" s="10"/>
      <c r="C280" s="10"/>
      <c r="D280" s="39"/>
      <c r="E280" s="96"/>
      <c r="F280" s="98">
        <v>4412</v>
      </c>
      <c r="G280" s="88"/>
      <c r="H280" s="21" t="s">
        <v>228</v>
      </c>
      <c r="I280" s="128">
        <v>1241500</v>
      </c>
      <c r="J280" s="157">
        <v>484366.78</v>
      </c>
      <c r="K280" s="157">
        <f t="shared" si="5"/>
        <v>39.01464196536448</v>
      </c>
    </row>
    <row r="281" spans="2:11" ht="20.25" customHeight="1">
      <c r="B281" s="10"/>
      <c r="C281" s="10"/>
      <c r="D281" s="39"/>
      <c r="E281" s="96"/>
      <c r="F281" s="98">
        <v>4415</v>
      </c>
      <c r="G281" s="88"/>
      <c r="H281" s="21" t="s">
        <v>159</v>
      </c>
      <c r="I281" s="128">
        <v>1900</v>
      </c>
      <c r="J281" s="157">
        <v>231.29</v>
      </c>
      <c r="K281" s="157">
        <f t="shared" si="5"/>
        <v>12.17315789473684</v>
      </c>
    </row>
    <row r="282" spans="2:11" ht="18.75" customHeight="1">
      <c r="B282" s="10"/>
      <c r="C282" s="10"/>
      <c r="D282" s="39"/>
      <c r="E282" s="96"/>
      <c r="F282" s="98">
        <v>4416</v>
      </c>
      <c r="G282" s="88"/>
      <c r="H282" s="21" t="s">
        <v>177</v>
      </c>
      <c r="I282" s="128">
        <v>15000</v>
      </c>
      <c r="J282" s="157">
        <v>0</v>
      </c>
      <c r="K282" s="157">
        <f t="shared" si="5"/>
        <v>0</v>
      </c>
    </row>
    <row r="283" spans="2:11" ht="18.75">
      <c r="B283" s="10"/>
      <c r="C283" s="10"/>
      <c r="D283" s="39"/>
      <c r="E283" s="96"/>
      <c r="F283" s="98"/>
      <c r="G283" s="88"/>
      <c r="H283" s="20" t="s">
        <v>37</v>
      </c>
      <c r="I283" s="133">
        <f>I246+I275+I278</f>
        <v>1445900</v>
      </c>
      <c r="J283" s="133">
        <f>J246+J275+J278</f>
        <v>562913.14</v>
      </c>
      <c r="K283" s="133">
        <f t="shared" si="5"/>
        <v>38.93167853931807</v>
      </c>
    </row>
    <row r="284" spans="2:11" ht="18.75">
      <c r="B284" s="15" t="s">
        <v>57</v>
      </c>
      <c r="C284" s="15" t="s">
        <v>33</v>
      </c>
      <c r="D284" s="67"/>
      <c r="E284" s="96"/>
      <c r="F284" s="97"/>
      <c r="G284" s="86"/>
      <c r="H284" s="16" t="s">
        <v>64</v>
      </c>
      <c r="I284" s="128"/>
      <c r="J284" s="154"/>
      <c r="K284" s="157"/>
    </row>
    <row r="285" spans="2:11" ht="18.75">
      <c r="B285" s="17"/>
      <c r="C285" s="17"/>
      <c r="D285" s="39">
        <v>41</v>
      </c>
      <c r="E285" s="96"/>
      <c r="F285" s="97"/>
      <c r="G285" s="87"/>
      <c r="H285" s="19" t="s">
        <v>0</v>
      </c>
      <c r="I285" s="129">
        <f>I286+I292+I296+I309</f>
        <v>123750</v>
      </c>
      <c r="J285" s="129">
        <f>J286+J292+J296+J309</f>
        <v>34698.18</v>
      </c>
      <c r="K285" s="134">
        <f t="shared" si="5"/>
        <v>28.038933333333333</v>
      </c>
    </row>
    <row r="286" spans="2:11" ht="33.75" customHeight="1">
      <c r="B286" s="15"/>
      <c r="C286" s="15"/>
      <c r="D286" s="67"/>
      <c r="E286" s="103">
        <v>411</v>
      </c>
      <c r="F286" s="104"/>
      <c r="G286" s="85"/>
      <c r="H286" s="20" t="s">
        <v>1</v>
      </c>
      <c r="I286" s="130">
        <f>SUM(I287:I291)</f>
        <v>51600</v>
      </c>
      <c r="J286" s="130">
        <f>SUM(J287:J291)</f>
        <v>19618.95</v>
      </c>
      <c r="K286" s="133">
        <f t="shared" si="5"/>
        <v>38.02122093023256</v>
      </c>
    </row>
    <row r="287" spans="2:11" ht="18.75">
      <c r="B287" s="17"/>
      <c r="C287" s="17"/>
      <c r="D287" s="39"/>
      <c r="E287" s="101"/>
      <c r="F287" s="98">
        <v>4111</v>
      </c>
      <c r="G287" s="88"/>
      <c r="H287" s="21" t="s">
        <v>2</v>
      </c>
      <c r="I287" s="128">
        <v>38750</v>
      </c>
      <c r="J287" s="157">
        <v>19618.95</v>
      </c>
      <c r="K287" s="157">
        <f t="shared" si="5"/>
        <v>50.629548387096776</v>
      </c>
    </row>
    <row r="288" spans="2:11" ht="18.75">
      <c r="B288" s="18"/>
      <c r="C288" s="18"/>
      <c r="D288" s="39"/>
      <c r="E288" s="96"/>
      <c r="F288" s="98">
        <v>4112</v>
      </c>
      <c r="G288" s="88"/>
      <c r="H288" s="21" t="s">
        <v>3</v>
      </c>
      <c r="I288" s="128">
        <v>2600</v>
      </c>
      <c r="J288" s="157">
        <v>0</v>
      </c>
      <c r="K288" s="157">
        <f t="shared" si="5"/>
        <v>0</v>
      </c>
    </row>
    <row r="289" spans="2:11" ht="18.75" customHeight="1">
      <c r="B289" s="14"/>
      <c r="C289" s="14"/>
      <c r="D289" s="39"/>
      <c r="E289" s="96"/>
      <c r="F289" s="98">
        <v>4113</v>
      </c>
      <c r="G289" s="88"/>
      <c r="H289" s="21" t="s">
        <v>4</v>
      </c>
      <c r="I289" s="128">
        <v>6950</v>
      </c>
      <c r="J289" s="157">
        <v>0</v>
      </c>
      <c r="K289" s="157">
        <f t="shared" si="5"/>
        <v>0</v>
      </c>
    </row>
    <row r="290" spans="2:11" ht="21" customHeight="1">
      <c r="B290" s="10"/>
      <c r="C290" s="10"/>
      <c r="D290" s="39"/>
      <c r="E290" s="96"/>
      <c r="F290" s="98">
        <v>4114</v>
      </c>
      <c r="G290" s="88"/>
      <c r="H290" s="21" t="s">
        <v>5</v>
      </c>
      <c r="I290" s="128">
        <v>2950</v>
      </c>
      <c r="J290" s="157">
        <v>0</v>
      </c>
      <c r="K290" s="157">
        <f t="shared" si="5"/>
        <v>0</v>
      </c>
    </row>
    <row r="291" spans="2:11" ht="18.75">
      <c r="B291" s="10"/>
      <c r="C291" s="10"/>
      <c r="D291" s="39"/>
      <c r="E291" s="96"/>
      <c r="F291" s="98">
        <v>4115</v>
      </c>
      <c r="G291" s="88"/>
      <c r="H291" s="21" t="s">
        <v>6</v>
      </c>
      <c r="I291" s="128">
        <v>350</v>
      </c>
      <c r="J291" s="157">
        <v>0</v>
      </c>
      <c r="K291" s="157">
        <f t="shared" si="5"/>
        <v>0</v>
      </c>
    </row>
    <row r="292" spans="2:11" ht="18.75">
      <c r="B292" s="10"/>
      <c r="C292" s="10"/>
      <c r="D292" s="39"/>
      <c r="E292" s="96">
        <v>412</v>
      </c>
      <c r="F292" s="98"/>
      <c r="G292" s="85"/>
      <c r="H292" s="20" t="s">
        <v>7</v>
      </c>
      <c r="I292" s="130">
        <f>SUM(I293:I295)</f>
        <v>5650</v>
      </c>
      <c r="J292" s="130">
        <f>SUM(J293:J295)</f>
        <v>2141.8</v>
      </c>
      <c r="K292" s="133">
        <f t="shared" si="5"/>
        <v>37.90796460176992</v>
      </c>
    </row>
    <row r="293" spans="2:11" ht="21" customHeight="1">
      <c r="B293" s="10"/>
      <c r="C293" s="10"/>
      <c r="D293" s="39"/>
      <c r="E293" s="96"/>
      <c r="F293" s="98">
        <v>4123</v>
      </c>
      <c r="G293" s="88"/>
      <c r="H293" s="21" t="s">
        <v>8</v>
      </c>
      <c r="I293" s="128">
        <v>800</v>
      </c>
      <c r="J293" s="157">
        <v>0</v>
      </c>
      <c r="K293" s="157">
        <f t="shared" si="5"/>
        <v>0</v>
      </c>
    </row>
    <row r="294" spans="2:11" ht="18.75">
      <c r="B294" s="10"/>
      <c r="C294" s="10"/>
      <c r="D294" s="39"/>
      <c r="E294" s="96"/>
      <c r="F294" s="98">
        <v>4125</v>
      </c>
      <c r="G294" s="88"/>
      <c r="H294" s="21" t="s">
        <v>9</v>
      </c>
      <c r="I294" s="128">
        <v>4350</v>
      </c>
      <c r="J294" s="157">
        <v>2141.8</v>
      </c>
      <c r="K294" s="157">
        <f t="shared" si="5"/>
        <v>49.236781609195404</v>
      </c>
    </row>
    <row r="295" spans="2:11" ht="16.5" customHeight="1">
      <c r="B295" s="14"/>
      <c r="C295" s="14"/>
      <c r="D295" s="39"/>
      <c r="E295" s="96"/>
      <c r="F295" s="98">
        <v>4129</v>
      </c>
      <c r="G295" s="88"/>
      <c r="H295" s="21" t="s">
        <v>10</v>
      </c>
      <c r="I295" s="128">
        <v>500</v>
      </c>
      <c r="J295" s="157">
        <v>0</v>
      </c>
      <c r="K295" s="157">
        <f t="shared" si="5"/>
        <v>0</v>
      </c>
    </row>
    <row r="296" spans="2:11" ht="18.75">
      <c r="B296" s="10"/>
      <c r="C296" s="10"/>
      <c r="D296" s="39"/>
      <c r="E296" s="96">
        <v>413</v>
      </c>
      <c r="F296" s="98"/>
      <c r="G296" s="88"/>
      <c r="H296" s="20" t="s">
        <v>11</v>
      </c>
      <c r="I296" s="130">
        <f>I297+I301+I302+I303</f>
        <v>65500</v>
      </c>
      <c r="J296" s="130">
        <f>J297+J301+J302+J303</f>
        <v>12497.25</v>
      </c>
      <c r="K296" s="133">
        <f t="shared" si="5"/>
        <v>19.079770992366413</v>
      </c>
    </row>
    <row r="297" spans="2:11" ht="18.75">
      <c r="B297" s="10"/>
      <c r="C297" s="10"/>
      <c r="D297" s="39"/>
      <c r="E297" s="96"/>
      <c r="F297" s="102">
        <v>4131</v>
      </c>
      <c r="G297" s="88"/>
      <c r="H297" s="22" t="s">
        <v>12</v>
      </c>
      <c r="I297" s="63">
        <f>SUM(I298:I300)</f>
        <v>1650</v>
      </c>
      <c r="J297" s="63">
        <f>SUM(J298:J300)</f>
        <v>1105.06</v>
      </c>
      <c r="K297" s="132">
        <f t="shared" si="5"/>
        <v>66.97333333333333</v>
      </c>
    </row>
    <row r="298" spans="2:11" ht="21.75" customHeight="1">
      <c r="B298" s="10"/>
      <c r="C298" s="10"/>
      <c r="D298" s="39"/>
      <c r="E298" s="96"/>
      <c r="F298" s="98"/>
      <c r="G298" s="88" t="s">
        <v>83</v>
      </c>
      <c r="H298" s="21" t="s">
        <v>84</v>
      </c>
      <c r="I298" s="128">
        <v>1000</v>
      </c>
      <c r="J298" s="157">
        <v>1041.56</v>
      </c>
      <c r="K298" s="157">
        <f t="shared" si="5"/>
        <v>104.156</v>
      </c>
    </row>
    <row r="299" spans="2:11" ht="19.5" customHeight="1">
      <c r="B299" s="10"/>
      <c r="C299" s="10"/>
      <c r="D299" s="39"/>
      <c r="E299" s="96"/>
      <c r="F299" s="98"/>
      <c r="G299" s="88" t="s">
        <v>85</v>
      </c>
      <c r="H299" s="21" t="s">
        <v>102</v>
      </c>
      <c r="I299" s="128">
        <v>350</v>
      </c>
      <c r="J299" s="157">
        <v>15.5</v>
      </c>
      <c r="K299" s="157">
        <f t="shared" si="5"/>
        <v>4.428571428571428</v>
      </c>
    </row>
    <row r="300" spans="2:11" ht="18.75">
      <c r="B300" s="10"/>
      <c r="C300" s="10"/>
      <c r="D300" s="39"/>
      <c r="E300" s="96"/>
      <c r="F300" s="98"/>
      <c r="G300" s="88" t="s">
        <v>87</v>
      </c>
      <c r="H300" s="21" t="s">
        <v>88</v>
      </c>
      <c r="I300" s="128">
        <v>300</v>
      </c>
      <c r="J300" s="157">
        <v>48</v>
      </c>
      <c r="K300" s="157">
        <f t="shared" si="5"/>
        <v>16</v>
      </c>
    </row>
    <row r="301" spans="2:11" ht="20.25" customHeight="1">
      <c r="B301" s="10"/>
      <c r="C301" s="10"/>
      <c r="D301" s="39"/>
      <c r="E301" s="96"/>
      <c r="F301" s="98">
        <v>4132</v>
      </c>
      <c r="G301" s="88"/>
      <c r="H301" s="21" t="s">
        <v>34</v>
      </c>
      <c r="I301" s="128">
        <v>2000</v>
      </c>
      <c r="J301" s="157">
        <v>1909.48</v>
      </c>
      <c r="K301" s="157">
        <f t="shared" si="5"/>
        <v>95.474</v>
      </c>
    </row>
    <row r="302" spans="2:11" ht="19.5" customHeight="1">
      <c r="B302" s="10"/>
      <c r="C302" s="10"/>
      <c r="D302" s="39"/>
      <c r="E302" s="96"/>
      <c r="F302" s="98">
        <v>4135</v>
      </c>
      <c r="G302" s="88"/>
      <c r="H302" s="21" t="s">
        <v>80</v>
      </c>
      <c r="I302" s="128">
        <v>2800</v>
      </c>
      <c r="J302" s="157">
        <v>1456.43</v>
      </c>
      <c r="K302" s="157">
        <f t="shared" si="5"/>
        <v>52.01535714285714</v>
      </c>
    </row>
    <row r="303" spans="2:11" ht="19.5" customHeight="1">
      <c r="B303" s="14"/>
      <c r="C303" s="14"/>
      <c r="D303" s="39"/>
      <c r="E303" s="96"/>
      <c r="F303" s="102">
        <v>4139</v>
      </c>
      <c r="G303" s="88"/>
      <c r="H303" s="22" t="s">
        <v>94</v>
      </c>
      <c r="I303" s="63">
        <f>SUM(I304:I308)</f>
        <v>59050</v>
      </c>
      <c r="J303" s="63">
        <f>SUM(J304:J308)</f>
        <v>8026.28</v>
      </c>
      <c r="K303" s="132">
        <f t="shared" si="5"/>
        <v>13.592345469940728</v>
      </c>
    </row>
    <row r="304" spans="2:11" ht="22.5" customHeight="1">
      <c r="B304" s="10"/>
      <c r="C304" s="10"/>
      <c r="D304" s="39"/>
      <c r="E304" s="96"/>
      <c r="F304" s="98"/>
      <c r="G304" s="88" t="s">
        <v>90</v>
      </c>
      <c r="H304" s="21" t="s">
        <v>91</v>
      </c>
      <c r="I304" s="128">
        <v>500</v>
      </c>
      <c r="J304" s="157">
        <v>0</v>
      </c>
      <c r="K304" s="157">
        <f t="shared" si="5"/>
        <v>0</v>
      </c>
    </row>
    <row r="305" spans="2:11" ht="21" customHeight="1">
      <c r="B305" s="10"/>
      <c r="C305" s="10"/>
      <c r="D305" s="39"/>
      <c r="E305" s="96"/>
      <c r="F305" s="98"/>
      <c r="G305" s="88" t="s">
        <v>110</v>
      </c>
      <c r="H305" s="21" t="s">
        <v>229</v>
      </c>
      <c r="I305" s="128">
        <v>9050</v>
      </c>
      <c r="J305" s="157">
        <v>4519.14</v>
      </c>
      <c r="K305" s="157">
        <f t="shared" si="5"/>
        <v>49.935248618784534</v>
      </c>
    </row>
    <row r="306" spans="2:11" ht="20.25" customHeight="1">
      <c r="B306" s="10"/>
      <c r="C306" s="10"/>
      <c r="D306" s="39"/>
      <c r="E306" s="96"/>
      <c r="F306" s="98"/>
      <c r="G306" s="88" t="s">
        <v>103</v>
      </c>
      <c r="H306" s="21" t="s">
        <v>187</v>
      </c>
      <c r="I306" s="128">
        <v>13000</v>
      </c>
      <c r="J306" s="157">
        <v>1698.6</v>
      </c>
      <c r="K306" s="157">
        <f t="shared" si="5"/>
        <v>13.066153846153847</v>
      </c>
    </row>
    <row r="307" spans="2:11" ht="21.75" customHeight="1">
      <c r="B307" s="10"/>
      <c r="C307" s="10"/>
      <c r="D307" s="39"/>
      <c r="E307" s="96"/>
      <c r="F307" s="98"/>
      <c r="G307" s="88" t="s">
        <v>96</v>
      </c>
      <c r="H307" s="21" t="s">
        <v>230</v>
      </c>
      <c r="I307" s="128">
        <v>22500</v>
      </c>
      <c r="J307" s="157">
        <v>1594.54</v>
      </c>
      <c r="K307" s="157">
        <f t="shared" si="5"/>
        <v>7.086844444444444</v>
      </c>
    </row>
    <row r="308" spans="2:11" ht="36.75" customHeight="1">
      <c r="B308" s="10"/>
      <c r="C308" s="10"/>
      <c r="D308" s="39"/>
      <c r="E308" s="96"/>
      <c r="F308" s="98"/>
      <c r="G308" s="88" t="s">
        <v>96</v>
      </c>
      <c r="H308" s="21" t="s">
        <v>164</v>
      </c>
      <c r="I308" s="128">
        <v>14000</v>
      </c>
      <c r="J308" s="157">
        <v>214</v>
      </c>
      <c r="K308" s="157">
        <f t="shared" si="5"/>
        <v>1.5285714285714287</v>
      </c>
    </row>
    <row r="309" spans="2:11" ht="16.5" customHeight="1">
      <c r="B309" s="10"/>
      <c r="C309" s="10"/>
      <c r="D309" s="39"/>
      <c r="E309" s="96">
        <v>418</v>
      </c>
      <c r="F309" s="98"/>
      <c r="G309" s="88"/>
      <c r="H309" s="20" t="s">
        <v>17</v>
      </c>
      <c r="I309" s="130">
        <f>I310</f>
        <v>1000</v>
      </c>
      <c r="J309" s="130">
        <f>J310</f>
        <v>440.18</v>
      </c>
      <c r="K309" s="133">
        <f t="shared" si="5"/>
        <v>44.018</v>
      </c>
    </row>
    <row r="310" spans="2:11" ht="16.5" customHeight="1">
      <c r="B310" s="10"/>
      <c r="C310" s="10"/>
      <c r="D310" s="39"/>
      <c r="E310" s="96"/>
      <c r="F310" s="98">
        <v>4184</v>
      </c>
      <c r="G310" s="88"/>
      <c r="H310" s="21" t="s">
        <v>17</v>
      </c>
      <c r="I310" s="128">
        <v>1000</v>
      </c>
      <c r="J310" s="157">
        <v>440.18</v>
      </c>
      <c r="K310" s="157">
        <f t="shared" si="5"/>
        <v>44.018</v>
      </c>
    </row>
    <row r="311" spans="2:11" ht="18.75">
      <c r="B311" s="10"/>
      <c r="C311" s="10"/>
      <c r="D311" s="39">
        <v>44</v>
      </c>
      <c r="E311" s="96"/>
      <c r="F311" s="98"/>
      <c r="G311" s="85"/>
      <c r="H311" s="19" t="s">
        <v>20</v>
      </c>
      <c r="I311" s="129">
        <f>I312</f>
        <v>500</v>
      </c>
      <c r="J311" s="129">
        <f>J312</f>
        <v>485.14</v>
      </c>
      <c r="K311" s="134">
        <f t="shared" si="5"/>
        <v>97.02799999999999</v>
      </c>
    </row>
    <row r="312" spans="2:11" ht="18.75">
      <c r="B312" s="10"/>
      <c r="C312" s="10"/>
      <c r="D312" s="39"/>
      <c r="E312" s="96">
        <v>441</v>
      </c>
      <c r="F312" s="98"/>
      <c r="G312" s="85"/>
      <c r="H312" s="20" t="s">
        <v>20</v>
      </c>
      <c r="I312" s="130">
        <f>I313</f>
        <v>500</v>
      </c>
      <c r="J312" s="130">
        <f>J313</f>
        <v>485.14</v>
      </c>
      <c r="K312" s="133">
        <f t="shared" si="5"/>
        <v>97.02799999999999</v>
      </c>
    </row>
    <row r="313" spans="2:11" ht="19.5" customHeight="1">
      <c r="B313" s="10"/>
      <c r="C313" s="10"/>
      <c r="D313" s="39"/>
      <c r="E313" s="96"/>
      <c r="F313" s="98">
        <v>4415</v>
      </c>
      <c r="G313" s="85"/>
      <c r="H313" s="21" t="s">
        <v>21</v>
      </c>
      <c r="I313" s="128">
        <v>500</v>
      </c>
      <c r="J313" s="157">
        <v>485.14</v>
      </c>
      <c r="K313" s="157">
        <f t="shared" si="5"/>
        <v>97.02799999999999</v>
      </c>
    </row>
    <row r="314" spans="2:11" ht="18.75" customHeight="1">
      <c r="B314" s="18"/>
      <c r="C314" s="18"/>
      <c r="D314" s="39"/>
      <c r="E314" s="96"/>
      <c r="F314" s="98"/>
      <c r="G314" s="88"/>
      <c r="H314" s="20" t="s">
        <v>37</v>
      </c>
      <c r="I314" s="130">
        <f>I285+I311</f>
        <v>124250</v>
      </c>
      <c r="J314" s="130">
        <f>J285+J311</f>
        <v>35183.32</v>
      </c>
      <c r="K314" s="133">
        <f t="shared" si="5"/>
        <v>28.31655533199195</v>
      </c>
    </row>
    <row r="315" spans="2:11" ht="20.25" customHeight="1">
      <c r="B315" s="18"/>
      <c r="C315" s="18"/>
      <c r="D315" s="39"/>
      <c r="E315" s="96"/>
      <c r="F315" s="98"/>
      <c r="G315" s="88"/>
      <c r="H315" s="20"/>
      <c r="I315" s="128"/>
      <c r="J315" s="154"/>
      <c r="K315" s="157"/>
    </row>
    <row r="316" spans="2:11" ht="23.25" customHeight="1">
      <c r="B316" s="15" t="s">
        <v>41</v>
      </c>
      <c r="C316" s="15" t="s">
        <v>33</v>
      </c>
      <c r="D316" s="67"/>
      <c r="E316" s="96"/>
      <c r="F316" s="97"/>
      <c r="G316" s="86"/>
      <c r="H316" s="16" t="s">
        <v>65</v>
      </c>
      <c r="I316" s="128"/>
      <c r="J316" s="154"/>
      <c r="K316" s="157"/>
    </row>
    <row r="317" spans="2:11" ht="18.75">
      <c r="B317" s="17"/>
      <c r="C317" s="17"/>
      <c r="D317" s="39">
        <v>41</v>
      </c>
      <c r="E317" s="96"/>
      <c r="F317" s="97"/>
      <c r="G317" s="87"/>
      <c r="H317" s="19" t="s">
        <v>0</v>
      </c>
      <c r="I317" s="129">
        <f>I318+I324+I328+I346+I350</f>
        <v>259400</v>
      </c>
      <c r="J317" s="129">
        <f>J318+J324+J328+J346+J350</f>
        <v>111081.42</v>
      </c>
      <c r="K317" s="134">
        <f t="shared" si="5"/>
        <v>42.82244410177332</v>
      </c>
    </row>
    <row r="318" spans="2:11" ht="33.75" customHeight="1">
      <c r="B318" s="15"/>
      <c r="C318" s="15"/>
      <c r="D318" s="67"/>
      <c r="E318" s="103">
        <v>411</v>
      </c>
      <c r="F318" s="104"/>
      <c r="G318" s="85"/>
      <c r="H318" s="20" t="s">
        <v>1</v>
      </c>
      <c r="I318" s="130">
        <f>SUM(I319:I323)</f>
        <v>92700</v>
      </c>
      <c r="J318" s="130">
        <f>SUM(J319:J323)</f>
        <v>33790.58</v>
      </c>
      <c r="K318" s="133">
        <f t="shared" si="5"/>
        <v>36.45154261057174</v>
      </c>
    </row>
    <row r="319" spans="2:11" ht="18.75" customHeight="1">
      <c r="B319" s="17"/>
      <c r="C319" s="17"/>
      <c r="D319" s="39"/>
      <c r="E319" s="101"/>
      <c r="F319" s="98">
        <v>4111</v>
      </c>
      <c r="G319" s="88"/>
      <c r="H319" s="21" t="s">
        <v>2</v>
      </c>
      <c r="I319" s="128">
        <v>69700</v>
      </c>
      <c r="J319" s="157">
        <v>33790.58</v>
      </c>
      <c r="K319" s="157">
        <f t="shared" si="5"/>
        <v>48.480028694404595</v>
      </c>
    </row>
    <row r="320" spans="2:11" ht="18.75">
      <c r="B320" s="18"/>
      <c r="C320" s="18"/>
      <c r="D320" s="39"/>
      <c r="E320" s="96"/>
      <c r="F320" s="98">
        <v>4112</v>
      </c>
      <c r="G320" s="88"/>
      <c r="H320" s="21" t="s">
        <v>3</v>
      </c>
      <c r="I320" s="128">
        <v>4650</v>
      </c>
      <c r="J320" s="157">
        <v>0</v>
      </c>
      <c r="K320" s="157">
        <f t="shared" si="5"/>
        <v>0</v>
      </c>
    </row>
    <row r="321" spans="2:11" ht="16.5" customHeight="1">
      <c r="B321" s="14"/>
      <c r="C321" s="14"/>
      <c r="D321" s="39"/>
      <c r="E321" s="96"/>
      <c r="F321" s="98">
        <v>4113</v>
      </c>
      <c r="G321" s="88"/>
      <c r="H321" s="21" t="s">
        <v>4</v>
      </c>
      <c r="I321" s="128">
        <v>12450</v>
      </c>
      <c r="J321" s="157">
        <v>0</v>
      </c>
      <c r="K321" s="157">
        <f t="shared" si="5"/>
        <v>0</v>
      </c>
    </row>
    <row r="322" spans="2:11" ht="21" customHeight="1">
      <c r="B322" s="10"/>
      <c r="C322" s="10"/>
      <c r="D322" s="39"/>
      <c r="E322" s="96"/>
      <c r="F322" s="98">
        <v>4114</v>
      </c>
      <c r="G322" s="88"/>
      <c r="H322" s="21" t="s">
        <v>148</v>
      </c>
      <c r="I322" s="128">
        <v>5300</v>
      </c>
      <c r="J322" s="157">
        <v>0</v>
      </c>
      <c r="K322" s="157">
        <f t="shared" si="5"/>
        <v>0</v>
      </c>
    </row>
    <row r="323" spans="2:11" ht="18.75">
      <c r="B323" s="10"/>
      <c r="C323" s="10"/>
      <c r="D323" s="39"/>
      <c r="E323" s="96"/>
      <c r="F323" s="98">
        <v>4115</v>
      </c>
      <c r="G323" s="88"/>
      <c r="H323" s="21" t="s">
        <v>6</v>
      </c>
      <c r="I323" s="128">
        <v>600</v>
      </c>
      <c r="J323" s="157">
        <v>0</v>
      </c>
      <c r="K323" s="157">
        <f t="shared" si="5"/>
        <v>0</v>
      </c>
    </row>
    <row r="324" spans="2:12" s="57" customFormat="1" ht="18.75">
      <c r="B324" s="56"/>
      <c r="C324" s="56"/>
      <c r="D324" s="39"/>
      <c r="E324" s="101">
        <v>412</v>
      </c>
      <c r="F324" s="101"/>
      <c r="G324" s="87"/>
      <c r="H324" s="46" t="s">
        <v>7</v>
      </c>
      <c r="I324" s="130">
        <f>SUM(I325:I327)</f>
        <v>8650</v>
      </c>
      <c r="J324" s="130">
        <f>SUM(J325:J327)</f>
        <v>2791</v>
      </c>
      <c r="K324" s="133">
        <f t="shared" si="5"/>
        <v>32.26589595375722</v>
      </c>
      <c r="L324" s="142"/>
    </row>
    <row r="325" spans="2:11" ht="18.75">
      <c r="B325" s="10"/>
      <c r="C325" s="10"/>
      <c r="D325" s="39"/>
      <c r="E325" s="96"/>
      <c r="F325" s="98">
        <v>4123</v>
      </c>
      <c r="G325" s="88"/>
      <c r="H325" s="21" t="s">
        <v>8</v>
      </c>
      <c r="I325" s="128">
        <v>1550</v>
      </c>
      <c r="J325" s="157">
        <v>0</v>
      </c>
      <c r="K325" s="157">
        <f t="shared" si="5"/>
        <v>0</v>
      </c>
    </row>
    <row r="326" spans="2:11" ht="18.75">
      <c r="B326" s="10"/>
      <c r="C326" s="10"/>
      <c r="D326" s="39"/>
      <c r="E326" s="96"/>
      <c r="F326" s="98">
        <v>4125</v>
      </c>
      <c r="G326" s="88"/>
      <c r="H326" s="21" t="s">
        <v>9</v>
      </c>
      <c r="I326" s="128">
        <v>5500</v>
      </c>
      <c r="J326" s="157">
        <v>2791</v>
      </c>
      <c r="K326" s="157">
        <f t="shared" si="5"/>
        <v>50.74545454545455</v>
      </c>
    </row>
    <row r="327" spans="2:11" ht="18.75">
      <c r="B327" s="14"/>
      <c r="C327" s="14"/>
      <c r="D327" s="39"/>
      <c r="E327" s="96"/>
      <c r="F327" s="98">
        <v>4129</v>
      </c>
      <c r="G327" s="88"/>
      <c r="H327" s="21" t="s">
        <v>10</v>
      </c>
      <c r="I327" s="128">
        <v>1600</v>
      </c>
      <c r="J327" s="157">
        <v>0</v>
      </c>
      <c r="K327" s="157">
        <f t="shared" si="5"/>
        <v>0</v>
      </c>
    </row>
    <row r="328" spans="2:12" s="58" customFormat="1" ht="20.25" customHeight="1">
      <c r="B328" s="40"/>
      <c r="C328" s="40"/>
      <c r="D328" s="39"/>
      <c r="E328" s="101">
        <v>413</v>
      </c>
      <c r="F328" s="102"/>
      <c r="G328" s="89"/>
      <c r="H328" s="41" t="s">
        <v>11</v>
      </c>
      <c r="I328" s="129">
        <f>I329+I334+I335+I336+I339+I340</f>
        <v>120450</v>
      </c>
      <c r="J328" s="129">
        <f>J329+J334+J335+J336+J339+J340</f>
        <v>57999.95</v>
      </c>
      <c r="K328" s="134">
        <f t="shared" si="5"/>
        <v>48.15271897052719</v>
      </c>
      <c r="L328" s="143"/>
    </row>
    <row r="329" spans="2:11" ht="17.25" customHeight="1">
      <c r="B329" s="10"/>
      <c r="C329" s="10"/>
      <c r="D329" s="39"/>
      <c r="E329" s="96"/>
      <c r="F329" s="102">
        <v>4131</v>
      </c>
      <c r="G329" s="88"/>
      <c r="H329" s="22" t="s">
        <v>12</v>
      </c>
      <c r="I329" s="63">
        <f>SUM(I330:I333)</f>
        <v>11550</v>
      </c>
      <c r="J329" s="63">
        <f>SUM(J330:J333)</f>
        <v>6593.139999999999</v>
      </c>
      <c r="K329" s="132">
        <f aca="true" t="shared" si="6" ref="K329:K392">(J329/I329)*100</f>
        <v>57.083463203463204</v>
      </c>
    </row>
    <row r="330" spans="2:11" ht="21.75" customHeight="1">
      <c r="B330" s="10"/>
      <c r="C330" s="10"/>
      <c r="D330" s="39"/>
      <c r="E330" s="96"/>
      <c r="F330" s="98"/>
      <c r="G330" s="88" t="s">
        <v>83</v>
      </c>
      <c r="H330" s="21" t="s">
        <v>84</v>
      </c>
      <c r="I330" s="128">
        <v>700</v>
      </c>
      <c r="J330" s="157">
        <v>327.24</v>
      </c>
      <c r="K330" s="157">
        <f t="shared" si="6"/>
        <v>46.74857142857143</v>
      </c>
    </row>
    <row r="331" spans="2:11" ht="18.75">
      <c r="B331" s="10"/>
      <c r="C331" s="10"/>
      <c r="D331" s="39"/>
      <c r="E331" s="96"/>
      <c r="F331" s="98"/>
      <c r="G331" s="88" t="s">
        <v>104</v>
      </c>
      <c r="H331" s="21" t="s">
        <v>130</v>
      </c>
      <c r="I331" s="128">
        <v>3500</v>
      </c>
      <c r="J331" s="157">
        <v>906</v>
      </c>
      <c r="K331" s="157">
        <f t="shared" si="6"/>
        <v>25.885714285714283</v>
      </c>
    </row>
    <row r="332" spans="2:11" ht="19.5" customHeight="1">
      <c r="B332" s="10"/>
      <c r="C332" s="10"/>
      <c r="D332" s="39"/>
      <c r="E332" s="96"/>
      <c r="F332" s="98"/>
      <c r="G332" s="88" t="s">
        <v>85</v>
      </c>
      <c r="H332" s="21" t="s">
        <v>165</v>
      </c>
      <c r="I332" s="128">
        <v>350</v>
      </c>
      <c r="J332" s="157">
        <v>31</v>
      </c>
      <c r="K332" s="157">
        <f t="shared" si="6"/>
        <v>8.857142857142856</v>
      </c>
    </row>
    <row r="333" spans="2:17" ht="18.75">
      <c r="B333" s="10"/>
      <c r="C333" s="10"/>
      <c r="D333" s="39"/>
      <c r="E333" s="96"/>
      <c r="F333" s="98"/>
      <c r="G333" s="88" t="s">
        <v>87</v>
      </c>
      <c r="H333" s="21" t="s">
        <v>158</v>
      </c>
      <c r="I333" s="128">
        <v>7000</v>
      </c>
      <c r="J333" s="157">
        <v>5328.9</v>
      </c>
      <c r="K333" s="157">
        <f t="shared" si="6"/>
        <v>76.12714285714284</v>
      </c>
      <c r="L333" s="155"/>
      <c r="M333" s="156"/>
      <c r="N333" s="156"/>
      <c r="O333" s="156"/>
      <c r="P333" s="156"/>
      <c r="Q333" s="156"/>
    </row>
    <row r="334" spans="2:17" ht="20.25" customHeight="1">
      <c r="B334" s="10"/>
      <c r="C334" s="10"/>
      <c r="D334" s="39"/>
      <c r="E334" s="96"/>
      <c r="F334" s="98">
        <v>4132</v>
      </c>
      <c r="G334" s="88"/>
      <c r="H334" s="21" t="s">
        <v>166</v>
      </c>
      <c r="I334" s="128">
        <v>700</v>
      </c>
      <c r="J334" s="157">
        <v>457.5</v>
      </c>
      <c r="K334" s="157">
        <f t="shared" si="6"/>
        <v>65.35714285714286</v>
      </c>
      <c r="L334" s="155"/>
      <c r="M334" s="156"/>
      <c r="N334" s="156"/>
      <c r="O334" s="156"/>
      <c r="P334" s="156"/>
      <c r="Q334" s="156"/>
    </row>
    <row r="335" spans="2:11" ht="18.75" customHeight="1">
      <c r="B335" s="10"/>
      <c r="C335" s="10"/>
      <c r="D335" s="39"/>
      <c r="E335" s="96"/>
      <c r="F335" s="98">
        <v>4133</v>
      </c>
      <c r="G335" s="88"/>
      <c r="H335" s="21" t="s">
        <v>188</v>
      </c>
      <c r="I335" s="128">
        <v>16600</v>
      </c>
      <c r="J335" s="157">
        <v>5293.37</v>
      </c>
      <c r="K335" s="157">
        <f t="shared" si="6"/>
        <v>31.887771084337345</v>
      </c>
    </row>
    <row r="336" spans="2:11" ht="18" customHeight="1">
      <c r="B336" s="10"/>
      <c r="C336" s="10"/>
      <c r="D336" s="39"/>
      <c r="E336" s="96"/>
      <c r="F336" s="102">
        <v>4134</v>
      </c>
      <c r="G336" s="88"/>
      <c r="H336" s="22" t="s">
        <v>106</v>
      </c>
      <c r="I336" s="63">
        <f>SUM(I337:I338)</f>
        <v>59000</v>
      </c>
      <c r="J336" s="63">
        <f>SUM(J337:J338)</f>
        <v>28865.07</v>
      </c>
      <c r="K336" s="132">
        <f t="shared" si="6"/>
        <v>48.92384745762712</v>
      </c>
    </row>
    <row r="337" spans="2:11" ht="22.5" customHeight="1">
      <c r="B337" s="10"/>
      <c r="C337" s="10"/>
      <c r="D337" s="39"/>
      <c r="E337" s="96"/>
      <c r="F337" s="98"/>
      <c r="G337" s="88" t="s">
        <v>100</v>
      </c>
      <c r="H337" s="21" t="s">
        <v>189</v>
      </c>
      <c r="I337" s="128">
        <v>23000</v>
      </c>
      <c r="J337" s="157">
        <v>11000</v>
      </c>
      <c r="K337" s="157">
        <f t="shared" si="6"/>
        <v>47.82608695652174</v>
      </c>
    </row>
    <row r="338" spans="2:11" ht="21" customHeight="1">
      <c r="B338" s="10"/>
      <c r="C338" s="10"/>
      <c r="D338" s="39"/>
      <c r="E338" s="96"/>
      <c r="F338" s="98"/>
      <c r="G338" s="88" t="s">
        <v>101</v>
      </c>
      <c r="H338" s="21" t="s">
        <v>190</v>
      </c>
      <c r="I338" s="128">
        <v>36000</v>
      </c>
      <c r="J338" s="157">
        <v>17865.07</v>
      </c>
      <c r="K338" s="157">
        <f t="shared" si="6"/>
        <v>49.625194444444446</v>
      </c>
    </row>
    <row r="339" spans="2:11" ht="18.75" customHeight="1">
      <c r="B339" s="14"/>
      <c r="C339" s="14"/>
      <c r="D339" s="39"/>
      <c r="E339" s="96"/>
      <c r="F339" s="98">
        <v>4135</v>
      </c>
      <c r="G339" s="88"/>
      <c r="H339" s="21" t="s">
        <v>80</v>
      </c>
      <c r="I339" s="128">
        <v>2000</v>
      </c>
      <c r="J339" s="157">
        <v>1032.59</v>
      </c>
      <c r="K339" s="157">
        <f t="shared" si="6"/>
        <v>51.62949999999999</v>
      </c>
    </row>
    <row r="340" spans="2:11" ht="18.75" customHeight="1">
      <c r="B340" s="14"/>
      <c r="C340" s="14"/>
      <c r="D340" s="39"/>
      <c r="E340" s="96"/>
      <c r="F340" s="102">
        <v>4139</v>
      </c>
      <c r="G340" s="88"/>
      <c r="H340" s="22" t="s">
        <v>94</v>
      </c>
      <c r="I340" s="63">
        <f>SUM(I341:I345)</f>
        <v>30600</v>
      </c>
      <c r="J340" s="63">
        <f>SUM(J341:J345)</f>
        <v>15758.279999999999</v>
      </c>
      <c r="K340" s="132">
        <f t="shared" si="6"/>
        <v>51.497647058823524</v>
      </c>
    </row>
    <row r="341" spans="2:11" ht="21.75" customHeight="1">
      <c r="B341" s="10"/>
      <c r="C341" s="10"/>
      <c r="D341" s="39"/>
      <c r="E341" s="96"/>
      <c r="F341" s="98"/>
      <c r="G341" s="88" t="s">
        <v>90</v>
      </c>
      <c r="H341" s="21" t="s">
        <v>91</v>
      </c>
      <c r="I341" s="128">
        <v>300</v>
      </c>
      <c r="J341" s="157">
        <v>0</v>
      </c>
      <c r="K341" s="157">
        <f t="shared" si="6"/>
        <v>0</v>
      </c>
    </row>
    <row r="342" spans="2:11" ht="20.25" customHeight="1">
      <c r="B342" s="10"/>
      <c r="C342" s="10"/>
      <c r="D342" s="39"/>
      <c r="E342" s="96"/>
      <c r="F342" s="98"/>
      <c r="G342" s="88" t="s">
        <v>107</v>
      </c>
      <c r="H342" s="21" t="s">
        <v>231</v>
      </c>
      <c r="I342" s="128">
        <v>5500</v>
      </c>
      <c r="J342" s="157">
        <v>2490.06</v>
      </c>
      <c r="K342" s="157">
        <f t="shared" si="6"/>
        <v>45.27381818181818</v>
      </c>
    </row>
    <row r="343" spans="2:11" ht="21.75" customHeight="1">
      <c r="B343" s="10"/>
      <c r="C343" s="10"/>
      <c r="D343" s="39"/>
      <c r="E343" s="96"/>
      <c r="F343" s="98"/>
      <c r="G343" s="88" t="s">
        <v>107</v>
      </c>
      <c r="H343" s="21" t="s">
        <v>191</v>
      </c>
      <c r="I343" s="128">
        <v>3300</v>
      </c>
      <c r="J343" s="157">
        <v>2338.09</v>
      </c>
      <c r="K343" s="157">
        <f t="shared" si="6"/>
        <v>70.85121212121213</v>
      </c>
    </row>
    <row r="344" spans="2:11" ht="18" customHeight="1">
      <c r="B344" s="10"/>
      <c r="C344" s="10"/>
      <c r="D344" s="39"/>
      <c r="E344" s="96"/>
      <c r="F344" s="98"/>
      <c r="G344" s="88" t="s">
        <v>96</v>
      </c>
      <c r="H344" s="21" t="s">
        <v>192</v>
      </c>
      <c r="I344" s="128">
        <v>18500</v>
      </c>
      <c r="J344" s="157">
        <v>10330.13</v>
      </c>
      <c r="K344" s="157">
        <f t="shared" si="6"/>
        <v>55.838540540540535</v>
      </c>
    </row>
    <row r="345" spans="2:11" ht="57" customHeight="1">
      <c r="B345" s="10"/>
      <c r="C345" s="10"/>
      <c r="D345" s="39"/>
      <c r="E345" s="96"/>
      <c r="F345" s="98"/>
      <c r="G345" s="88" t="s">
        <v>96</v>
      </c>
      <c r="H345" s="21" t="s">
        <v>232</v>
      </c>
      <c r="I345" s="128">
        <v>3000</v>
      </c>
      <c r="J345" s="157">
        <v>600</v>
      </c>
      <c r="K345" s="157">
        <f t="shared" si="6"/>
        <v>20</v>
      </c>
    </row>
    <row r="346" spans="2:11" ht="18.75">
      <c r="B346" s="14"/>
      <c r="C346" s="14"/>
      <c r="D346" s="39"/>
      <c r="E346" s="96">
        <v>414</v>
      </c>
      <c r="F346" s="98"/>
      <c r="G346" s="88"/>
      <c r="H346" s="20" t="s">
        <v>14</v>
      </c>
      <c r="I346" s="130">
        <f>SUM(I347:I349)</f>
        <v>27300</v>
      </c>
      <c r="J346" s="130">
        <f>SUM(J347:J349)</f>
        <v>15427.75</v>
      </c>
      <c r="K346" s="133">
        <f t="shared" si="6"/>
        <v>56.511904761904766</v>
      </c>
    </row>
    <row r="347" spans="2:11" ht="24" customHeight="1">
      <c r="B347" s="10"/>
      <c r="C347" s="10"/>
      <c r="D347" s="39"/>
      <c r="E347" s="96"/>
      <c r="F347" s="98">
        <v>4142</v>
      </c>
      <c r="G347" s="88"/>
      <c r="H347" s="21" t="s">
        <v>193</v>
      </c>
      <c r="I347" s="128">
        <v>4000</v>
      </c>
      <c r="J347" s="157">
        <v>433.2</v>
      </c>
      <c r="K347" s="157">
        <f t="shared" si="6"/>
        <v>10.83</v>
      </c>
    </row>
    <row r="348" spans="2:11" ht="18" customHeight="1">
      <c r="B348" s="10"/>
      <c r="C348" s="10"/>
      <c r="D348" s="39"/>
      <c r="E348" s="96"/>
      <c r="F348" s="98">
        <v>4143</v>
      </c>
      <c r="G348" s="88"/>
      <c r="H348" s="21" t="s">
        <v>151</v>
      </c>
      <c r="I348" s="128">
        <v>10900</v>
      </c>
      <c r="J348" s="157">
        <v>6727.96</v>
      </c>
      <c r="K348" s="157">
        <f t="shared" si="6"/>
        <v>61.72440366972477</v>
      </c>
    </row>
    <row r="349" spans="2:11" ht="18.75">
      <c r="B349" s="10"/>
      <c r="C349" s="10"/>
      <c r="D349" s="39"/>
      <c r="E349" s="96"/>
      <c r="F349" s="98">
        <v>4143</v>
      </c>
      <c r="G349" s="88"/>
      <c r="H349" s="21" t="s">
        <v>59</v>
      </c>
      <c r="I349" s="128">
        <v>12400</v>
      </c>
      <c r="J349" s="157">
        <v>8266.59</v>
      </c>
      <c r="K349" s="157">
        <f t="shared" si="6"/>
        <v>66.66604838709678</v>
      </c>
    </row>
    <row r="350" spans="2:11" ht="18.75">
      <c r="B350" s="10"/>
      <c r="C350" s="10"/>
      <c r="D350" s="39"/>
      <c r="E350" s="96">
        <v>418</v>
      </c>
      <c r="F350" s="98"/>
      <c r="G350" s="88"/>
      <c r="H350" s="20" t="s">
        <v>17</v>
      </c>
      <c r="I350" s="130">
        <f>SUM(I351:I353)</f>
        <v>10300</v>
      </c>
      <c r="J350" s="130">
        <f>SUM(J351:J353)</f>
        <v>1072.14</v>
      </c>
      <c r="K350" s="133">
        <f t="shared" si="6"/>
        <v>10.409126213592234</v>
      </c>
    </row>
    <row r="351" spans="2:11" ht="23.25" customHeight="1">
      <c r="B351" s="10"/>
      <c r="C351" s="10"/>
      <c r="D351" s="39"/>
      <c r="E351" s="96"/>
      <c r="F351" s="98">
        <v>4184</v>
      </c>
      <c r="G351" s="88"/>
      <c r="H351" s="21" t="s">
        <v>233</v>
      </c>
      <c r="I351" s="128">
        <v>7000</v>
      </c>
      <c r="J351" s="157">
        <v>1072.14</v>
      </c>
      <c r="K351" s="157">
        <f t="shared" si="6"/>
        <v>15.316285714285716</v>
      </c>
    </row>
    <row r="352" spans="2:11" ht="18.75">
      <c r="B352" s="10"/>
      <c r="C352" s="10"/>
      <c r="D352" s="39"/>
      <c r="E352" s="96"/>
      <c r="F352" s="98">
        <v>4184</v>
      </c>
      <c r="G352" s="88"/>
      <c r="H352" s="34" t="s">
        <v>175</v>
      </c>
      <c r="I352" s="128">
        <v>1300</v>
      </c>
      <c r="J352" s="157">
        <v>0</v>
      </c>
      <c r="K352" s="157">
        <f t="shared" si="6"/>
        <v>0</v>
      </c>
    </row>
    <row r="353" spans="2:11" ht="34.5" customHeight="1">
      <c r="B353" s="10"/>
      <c r="C353" s="10"/>
      <c r="D353" s="39"/>
      <c r="E353" s="96"/>
      <c r="F353" s="98">
        <v>4184</v>
      </c>
      <c r="G353" s="88"/>
      <c r="H353" s="21" t="s">
        <v>173</v>
      </c>
      <c r="I353" s="128">
        <v>2000</v>
      </c>
      <c r="J353" s="157">
        <v>0</v>
      </c>
      <c r="K353" s="157">
        <f t="shared" si="6"/>
        <v>0</v>
      </c>
    </row>
    <row r="354" spans="2:11" ht="18.75">
      <c r="B354" s="10"/>
      <c r="C354" s="10"/>
      <c r="D354" s="39">
        <v>42</v>
      </c>
      <c r="E354" s="96"/>
      <c r="F354" s="98"/>
      <c r="G354" s="88"/>
      <c r="H354" s="19" t="s">
        <v>18</v>
      </c>
      <c r="I354" s="129">
        <f>I355</f>
        <v>10000</v>
      </c>
      <c r="J354" s="129">
        <f>J355</f>
        <v>3000</v>
      </c>
      <c r="K354" s="134">
        <f t="shared" si="6"/>
        <v>30</v>
      </c>
    </row>
    <row r="355" spans="2:11" ht="18.75">
      <c r="B355" s="10"/>
      <c r="C355" s="10"/>
      <c r="D355" s="39"/>
      <c r="E355" s="96">
        <v>422</v>
      </c>
      <c r="F355" s="98"/>
      <c r="G355" s="88"/>
      <c r="H355" s="28" t="s">
        <v>76</v>
      </c>
      <c r="I355" s="130">
        <f>I356</f>
        <v>10000</v>
      </c>
      <c r="J355" s="130">
        <f>J356</f>
        <v>3000</v>
      </c>
      <c r="K355" s="133">
        <f t="shared" si="6"/>
        <v>30</v>
      </c>
    </row>
    <row r="356" spans="2:11" ht="21.75" customHeight="1">
      <c r="B356" s="10"/>
      <c r="C356" s="10"/>
      <c r="D356" s="39"/>
      <c r="E356" s="96"/>
      <c r="F356" s="98">
        <v>4222</v>
      </c>
      <c r="G356" s="88"/>
      <c r="H356" s="21" t="s">
        <v>178</v>
      </c>
      <c r="I356" s="128">
        <v>10000</v>
      </c>
      <c r="J356" s="157">
        <v>3000</v>
      </c>
      <c r="K356" s="157">
        <f t="shared" si="6"/>
        <v>30</v>
      </c>
    </row>
    <row r="357" spans="2:11" ht="54" customHeight="1">
      <c r="B357" s="10"/>
      <c r="C357" s="10"/>
      <c r="D357" s="39">
        <v>43</v>
      </c>
      <c r="E357" s="96"/>
      <c r="F357" s="98"/>
      <c r="G357" s="88"/>
      <c r="H357" s="19" t="s">
        <v>40</v>
      </c>
      <c r="I357" s="129">
        <f aca="true" t="shared" si="7" ref="I357:J359">I358</f>
        <v>6000</v>
      </c>
      <c r="J357" s="129">
        <f t="shared" si="7"/>
        <v>4950</v>
      </c>
      <c r="K357" s="134">
        <f t="shared" si="6"/>
        <v>82.5</v>
      </c>
    </row>
    <row r="358" spans="2:11" ht="57.75" customHeight="1">
      <c r="B358" s="10"/>
      <c r="C358" s="10"/>
      <c r="D358" s="39"/>
      <c r="E358" s="101">
        <v>431</v>
      </c>
      <c r="F358" s="98"/>
      <c r="G358" s="88"/>
      <c r="H358" s="19" t="s">
        <v>40</v>
      </c>
      <c r="I358" s="129">
        <f t="shared" si="7"/>
        <v>6000</v>
      </c>
      <c r="J358" s="129">
        <f t="shared" si="7"/>
        <v>4950</v>
      </c>
      <c r="K358" s="134">
        <f t="shared" si="6"/>
        <v>82.5</v>
      </c>
    </row>
    <row r="359" spans="2:11" ht="18.75" customHeight="1">
      <c r="B359" s="10"/>
      <c r="C359" s="10"/>
      <c r="D359" s="39"/>
      <c r="E359" s="96"/>
      <c r="F359" s="98">
        <v>4311</v>
      </c>
      <c r="G359" s="88"/>
      <c r="H359" s="21" t="s">
        <v>119</v>
      </c>
      <c r="I359" s="62">
        <f t="shared" si="7"/>
        <v>6000</v>
      </c>
      <c r="J359" s="62">
        <f t="shared" si="7"/>
        <v>4950</v>
      </c>
      <c r="K359" s="157">
        <f t="shared" si="6"/>
        <v>82.5</v>
      </c>
    </row>
    <row r="360" spans="2:11" ht="33.75" customHeight="1">
      <c r="B360" s="10"/>
      <c r="C360" s="10"/>
      <c r="D360" s="39"/>
      <c r="E360" s="96"/>
      <c r="F360" s="98"/>
      <c r="G360" s="88" t="s">
        <v>121</v>
      </c>
      <c r="H360" s="21" t="s">
        <v>234</v>
      </c>
      <c r="I360" s="128">
        <v>6000</v>
      </c>
      <c r="J360" s="157">
        <v>4950</v>
      </c>
      <c r="K360" s="157">
        <f t="shared" si="6"/>
        <v>82.5</v>
      </c>
    </row>
    <row r="361" spans="2:11" ht="18.75">
      <c r="B361" s="10"/>
      <c r="C361" s="10"/>
      <c r="D361" s="39">
        <v>44</v>
      </c>
      <c r="E361" s="96"/>
      <c r="F361" s="98"/>
      <c r="G361" s="85"/>
      <c r="H361" s="19" t="s">
        <v>20</v>
      </c>
      <c r="I361" s="129">
        <f>I362</f>
        <v>1400</v>
      </c>
      <c r="J361" s="129">
        <f>J362</f>
        <v>658</v>
      </c>
      <c r="K361" s="134">
        <f t="shared" si="6"/>
        <v>47</v>
      </c>
    </row>
    <row r="362" spans="2:11" ht="18.75">
      <c r="B362" s="10"/>
      <c r="C362" s="10"/>
      <c r="D362" s="39"/>
      <c r="E362" s="96">
        <v>441</v>
      </c>
      <c r="F362" s="98"/>
      <c r="G362" s="85"/>
      <c r="H362" s="28" t="s">
        <v>20</v>
      </c>
      <c r="I362" s="130">
        <f>I363</f>
        <v>1400</v>
      </c>
      <c r="J362" s="130">
        <f>J363</f>
        <v>658</v>
      </c>
      <c r="K362" s="133">
        <f t="shared" si="6"/>
        <v>47</v>
      </c>
    </row>
    <row r="363" spans="2:12" s="60" customFormat="1" ht="21.75" customHeight="1">
      <c r="B363" s="59"/>
      <c r="C363" s="59"/>
      <c r="D363" s="39"/>
      <c r="E363" s="111"/>
      <c r="F363" s="109">
        <v>4415</v>
      </c>
      <c r="G363" s="92"/>
      <c r="H363" s="59" t="s">
        <v>159</v>
      </c>
      <c r="I363" s="131">
        <v>1400</v>
      </c>
      <c r="J363" s="159">
        <v>658</v>
      </c>
      <c r="K363" s="157">
        <f t="shared" si="6"/>
        <v>47</v>
      </c>
      <c r="L363" s="144"/>
    </row>
    <row r="364" spans="2:11" ht="18.75">
      <c r="B364" s="18"/>
      <c r="C364" s="18"/>
      <c r="D364" s="39">
        <v>46</v>
      </c>
      <c r="E364" s="96"/>
      <c r="F364" s="98"/>
      <c r="G364" s="88"/>
      <c r="H364" s="24" t="s">
        <v>77</v>
      </c>
      <c r="I364" s="129">
        <f aca="true" t="shared" si="8" ref="I364:J366">I365</f>
        <v>800</v>
      </c>
      <c r="J364" s="129">
        <f t="shared" si="8"/>
        <v>765.92</v>
      </c>
      <c r="K364" s="134">
        <f t="shared" si="6"/>
        <v>95.74</v>
      </c>
    </row>
    <row r="365" spans="2:11" ht="18.75">
      <c r="B365" s="14"/>
      <c r="C365" s="14"/>
      <c r="D365" s="39"/>
      <c r="E365" s="96">
        <v>461</v>
      </c>
      <c r="F365" s="98"/>
      <c r="G365" s="88"/>
      <c r="H365" s="25" t="s">
        <v>23</v>
      </c>
      <c r="I365" s="130">
        <f t="shared" si="8"/>
        <v>800</v>
      </c>
      <c r="J365" s="130">
        <f t="shared" si="8"/>
        <v>765.92</v>
      </c>
      <c r="K365" s="133">
        <f t="shared" si="6"/>
        <v>95.74</v>
      </c>
    </row>
    <row r="366" spans="2:11" ht="21" customHeight="1">
      <c r="B366" s="14"/>
      <c r="C366" s="14"/>
      <c r="D366" s="39"/>
      <c r="E366" s="96"/>
      <c r="F366" s="101">
        <v>4611</v>
      </c>
      <c r="G366" s="85"/>
      <c r="H366" s="41" t="s">
        <v>125</v>
      </c>
      <c r="I366" s="129">
        <f t="shared" si="8"/>
        <v>800</v>
      </c>
      <c r="J366" s="129">
        <f t="shared" si="8"/>
        <v>765.92</v>
      </c>
      <c r="K366" s="133">
        <f t="shared" si="6"/>
        <v>95.74</v>
      </c>
    </row>
    <row r="367" spans="2:11" ht="36" customHeight="1">
      <c r="B367" s="14"/>
      <c r="C367" s="14"/>
      <c r="D367" s="39"/>
      <c r="E367" s="96"/>
      <c r="F367" s="98"/>
      <c r="G367" s="88" t="s">
        <v>126</v>
      </c>
      <c r="H367" s="21" t="s">
        <v>179</v>
      </c>
      <c r="I367" s="128">
        <v>800</v>
      </c>
      <c r="J367" s="157">
        <v>765.92</v>
      </c>
      <c r="K367" s="157">
        <f t="shared" si="6"/>
        <v>95.74</v>
      </c>
    </row>
    <row r="368" spans="2:11" ht="18.75">
      <c r="B368" s="14"/>
      <c r="C368" s="14"/>
      <c r="D368" s="39"/>
      <c r="E368" s="96"/>
      <c r="F368" s="98"/>
      <c r="G368" s="88"/>
      <c r="H368" s="20" t="s">
        <v>37</v>
      </c>
      <c r="I368" s="130">
        <f>I317+I354+I357+I361+I364</f>
        <v>277600</v>
      </c>
      <c r="J368" s="130">
        <f>J317+J354+J357+J361+J364</f>
        <v>120455.34</v>
      </c>
      <c r="K368" s="133">
        <f t="shared" si="6"/>
        <v>43.391693083573486</v>
      </c>
    </row>
    <row r="369" spans="2:11" ht="18.75">
      <c r="B369" s="14"/>
      <c r="C369" s="14"/>
      <c r="D369" s="39"/>
      <c r="E369" s="96"/>
      <c r="F369" s="98"/>
      <c r="G369" s="88"/>
      <c r="H369" s="21"/>
      <c r="I369" s="128"/>
      <c r="J369" s="154"/>
      <c r="K369" s="157"/>
    </row>
    <row r="370" spans="2:11" ht="18.75">
      <c r="B370" s="15" t="s">
        <v>44</v>
      </c>
      <c r="C370" s="27" t="s">
        <v>54</v>
      </c>
      <c r="D370" s="67"/>
      <c r="E370" s="96"/>
      <c r="F370" s="97"/>
      <c r="G370" s="86"/>
      <c r="H370" s="16" t="s">
        <v>66</v>
      </c>
      <c r="I370" s="128"/>
      <c r="J370" s="154"/>
      <c r="K370" s="157"/>
    </row>
    <row r="371" spans="2:11" ht="18.75">
      <c r="B371" s="18"/>
      <c r="C371" s="18"/>
      <c r="D371" s="39">
        <v>41</v>
      </c>
      <c r="E371" s="96"/>
      <c r="F371" s="97"/>
      <c r="G371" s="87"/>
      <c r="H371" s="19" t="s">
        <v>0</v>
      </c>
      <c r="I371" s="129">
        <f>I372+I378+I382+I392</f>
        <v>73870</v>
      </c>
      <c r="J371" s="129">
        <f>J372+J378+J382+J392</f>
        <v>25788.170000000002</v>
      </c>
      <c r="K371" s="134">
        <f t="shared" si="6"/>
        <v>34.9102071206173</v>
      </c>
    </row>
    <row r="372" spans="2:11" ht="34.5" customHeight="1">
      <c r="B372" s="15"/>
      <c r="C372" s="27"/>
      <c r="D372" s="67"/>
      <c r="E372" s="103">
        <v>411</v>
      </c>
      <c r="F372" s="104"/>
      <c r="G372" s="85"/>
      <c r="H372" s="20" t="s">
        <v>153</v>
      </c>
      <c r="I372" s="130">
        <f>SUM(I373:I377)</f>
        <v>56950</v>
      </c>
      <c r="J372" s="130">
        <f>SUM(J373:J377)</f>
        <v>22857.22</v>
      </c>
      <c r="K372" s="133">
        <f t="shared" si="6"/>
        <v>40.135592625109744</v>
      </c>
    </row>
    <row r="373" spans="2:11" ht="18.75">
      <c r="B373" s="18"/>
      <c r="C373" s="18"/>
      <c r="D373" s="39"/>
      <c r="E373" s="101"/>
      <c r="F373" s="98">
        <v>4111</v>
      </c>
      <c r="G373" s="88"/>
      <c r="H373" s="21" t="s">
        <v>2</v>
      </c>
      <c r="I373" s="128">
        <v>42850</v>
      </c>
      <c r="J373" s="157">
        <v>22857.22</v>
      </c>
      <c r="K373" s="157">
        <f t="shared" si="6"/>
        <v>53.342403733955656</v>
      </c>
    </row>
    <row r="374" spans="2:11" ht="18.75">
      <c r="B374" s="14"/>
      <c r="C374" s="14"/>
      <c r="D374" s="39"/>
      <c r="E374" s="96"/>
      <c r="F374" s="98">
        <v>4112</v>
      </c>
      <c r="G374" s="88"/>
      <c r="H374" s="21" t="s">
        <v>3</v>
      </c>
      <c r="I374" s="128">
        <v>2850</v>
      </c>
      <c r="J374" s="157">
        <v>0</v>
      </c>
      <c r="K374" s="157">
        <f t="shared" si="6"/>
        <v>0</v>
      </c>
    </row>
    <row r="375" spans="2:11" ht="19.5" customHeight="1">
      <c r="B375" s="10"/>
      <c r="C375" s="10"/>
      <c r="D375" s="39"/>
      <c r="E375" s="96"/>
      <c r="F375" s="98">
        <v>4113</v>
      </c>
      <c r="G375" s="88"/>
      <c r="H375" s="21" t="s">
        <v>4</v>
      </c>
      <c r="I375" s="128">
        <v>7650</v>
      </c>
      <c r="J375" s="157">
        <v>0</v>
      </c>
      <c r="K375" s="157">
        <f t="shared" si="6"/>
        <v>0</v>
      </c>
    </row>
    <row r="376" spans="2:11" ht="18" customHeight="1">
      <c r="B376" s="18"/>
      <c r="C376" s="18"/>
      <c r="D376" s="39"/>
      <c r="E376" s="96"/>
      <c r="F376" s="98">
        <v>4114</v>
      </c>
      <c r="G376" s="88"/>
      <c r="H376" s="21" t="s">
        <v>5</v>
      </c>
      <c r="I376" s="128">
        <v>3250</v>
      </c>
      <c r="J376" s="157">
        <v>0</v>
      </c>
      <c r="K376" s="157">
        <f t="shared" si="6"/>
        <v>0</v>
      </c>
    </row>
    <row r="377" spans="2:11" ht="18.75">
      <c r="B377" s="14"/>
      <c r="C377" s="14"/>
      <c r="D377" s="39"/>
      <c r="E377" s="96"/>
      <c r="F377" s="98">
        <v>4115</v>
      </c>
      <c r="G377" s="88"/>
      <c r="H377" s="21" t="s">
        <v>6</v>
      </c>
      <c r="I377" s="128">
        <v>350</v>
      </c>
      <c r="J377" s="157">
        <v>0</v>
      </c>
      <c r="K377" s="157">
        <f t="shared" si="6"/>
        <v>0</v>
      </c>
    </row>
    <row r="378" spans="2:11" ht="18.75">
      <c r="B378" s="10"/>
      <c r="C378" s="10"/>
      <c r="D378" s="39"/>
      <c r="E378" s="96">
        <v>412</v>
      </c>
      <c r="F378" s="98"/>
      <c r="G378" s="85"/>
      <c r="H378" s="20" t="s">
        <v>7</v>
      </c>
      <c r="I378" s="130">
        <f>SUM(I379:I381)</f>
        <v>5870</v>
      </c>
      <c r="J378" s="130">
        <f>SUM(J379:J381)</f>
        <v>1974.5</v>
      </c>
      <c r="K378" s="133">
        <f t="shared" si="6"/>
        <v>33.63713798977854</v>
      </c>
    </row>
    <row r="379" spans="2:11" ht="18.75">
      <c r="B379" s="10"/>
      <c r="C379" s="10"/>
      <c r="D379" s="39"/>
      <c r="E379" s="96"/>
      <c r="F379" s="98">
        <v>4123</v>
      </c>
      <c r="G379" s="88"/>
      <c r="H379" s="21" t="s">
        <v>8</v>
      </c>
      <c r="I379" s="128">
        <v>770</v>
      </c>
      <c r="J379" s="157">
        <v>0</v>
      </c>
      <c r="K379" s="157">
        <f t="shared" si="6"/>
        <v>0</v>
      </c>
    </row>
    <row r="380" spans="2:11" ht="18.75" customHeight="1">
      <c r="B380" s="14"/>
      <c r="C380" s="14"/>
      <c r="D380" s="39"/>
      <c r="E380" s="96"/>
      <c r="F380" s="98">
        <v>4125</v>
      </c>
      <c r="G380" s="88"/>
      <c r="H380" s="21" t="s">
        <v>9</v>
      </c>
      <c r="I380" s="128">
        <v>4000</v>
      </c>
      <c r="J380" s="157">
        <v>1974.5</v>
      </c>
      <c r="K380" s="157">
        <f t="shared" si="6"/>
        <v>49.3625</v>
      </c>
    </row>
    <row r="381" spans="2:11" ht="18.75">
      <c r="B381" s="10"/>
      <c r="C381" s="10"/>
      <c r="D381" s="39"/>
      <c r="E381" s="96"/>
      <c r="F381" s="98">
        <v>4129</v>
      </c>
      <c r="G381" s="88"/>
      <c r="H381" s="21" t="s">
        <v>10</v>
      </c>
      <c r="I381" s="128">
        <v>1100</v>
      </c>
      <c r="J381" s="157">
        <v>0</v>
      </c>
      <c r="K381" s="157">
        <f t="shared" si="6"/>
        <v>0</v>
      </c>
    </row>
    <row r="382" spans="2:11" ht="21.75" customHeight="1">
      <c r="B382" s="14"/>
      <c r="C382" s="14"/>
      <c r="D382" s="39"/>
      <c r="E382" s="96">
        <v>413</v>
      </c>
      <c r="F382" s="98"/>
      <c r="G382" s="88"/>
      <c r="H382" s="20" t="s">
        <v>11</v>
      </c>
      <c r="I382" s="130">
        <f>I383+I388+I389+I390</f>
        <v>5050</v>
      </c>
      <c r="J382" s="130">
        <f>J383+J388+J389+J390</f>
        <v>956.45</v>
      </c>
      <c r="K382" s="133">
        <f t="shared" si="6"/>
        <v>18.939603960396038</v>
      </c>
    </row>
    <row r="383" spans="2:11" ht="18.75">
      <c r="B383" s="14"/>
      <c r="C383" s="14"/>
      <c r="D383" s="39"/>
      <c r="E383" s="96"/>
      <c r="F383" s="102">
        <v>4131</v>
      </c>
      <c r="G383" s="88"/>
      <c r="H383" s="22" t="s">
        <v>12</v>
      </c>
      <c r="I383" s="63">
        <f>SUM(I384:I387)</f>
        <v>3550</v>
      </c>
      <c r="J383" s="63">
        <f>SUM(J384:J387)</f>
        <v>712.8000000000001</v>
      </c>
      <c r="K383" s="132">
        <f t="shared" si="6"/>
        <v>20.07887323943662</v>
      </c>
    </row>
    <row r="384" spans="2:11" ht="21.75" customHeight="1">
      <c r="B384" s="14"/>
      <c r="C384" s="14"/>
      <c r="D384" s="39"/>
      <c r="E384" s="96"/>
      <c r="F384" s="98"/>
      <c r="G384" s="88" t="s">
        <v>83</v>
      </c>
      <c r="H384" s="21" t="s">
        <v>84</v>
      </c>
      <c r="I384" s="128">
        <v>300</v>
      </c>
      <c r="J384" s="157">
        <v>114.07</v>
      </c>
      <c r="K384" s="157">
        <f t="shared" si="6"/>
        <v>38.02333333333333</v>
      </c>
    </row>
    <row r="385" spans="2:11" ht="18.75">
      <c r="B385" s="14"/>
      <c r="C385" s="14"/>
      <c r="D385" s="39"/>
      <c r="E385" s="96"/>
      <c r="F385" s="98"/>
      <c r="G385" s="88" t="s">
        <v>104</v>
      </c>
      <c r="H385" s="21" t="s">
        <v>105</v>
      </c>
      <c r="I385" s="128">
        <v>2400</v>
      </c>
      <c r="J385" s="157">
        <v>347.16</v>
      </c>
      <c r="K385" s="157">
        <f t="shared" si="6"/>
        <v>14.465</v>
      </c>
    </row>
    <row r="386" spans="2:11" ht="19.5" customHeight="1">
      <c r="B386" s="14"/>
      <c r="C386" s="14"/>
      <c r="D386" s="39"/>
      <c r="E386" s="96"/>
      <c r="F386" s="98"/>
      <c r="G386" s="88" t="s">
        <v>85</v>
      </c>
      <c r="H386" s="21" t="s">
        <v>135</v>
      </c>
      <c r="I386" s="128">
        <v>350</v>
      </c>
      <c r="J386" s="157">
        <v>181.12</v>
      </c>
      <c r="K386" s="157">
        <f t="shared" si="6"/>
        <v>51.74857142857143</v>
      </c>
    </row>
    <row r="387" spans="2:11" ht="18.75">
      <c r="B387" s="10"/>
      <c r="C387" s="10"/>
      <c r="D387" s="39"/>
      <c r="E387" s="96"/>
      <c r="F387" s="98"/>
      <c r="G387" s="88" t="s">
        <v>87</v>
      </c>
      <c r="H387" s="21" t="s">
        <v>88</v>
      </c>
      <c r="I387" s="128">
        <v>500</v>
      </c>
      <c r="J387" s="157">
        <v>70.45</v>
      </c>
      <c r="K387" s="157">
        <f t="shared" si="6"/>
        <v>14.09</v>
      </c>
    </row>
    <row r="388" spans="2:11" ht="16.5" customHeight="1">
      <c r="B388" s="10"/>
      <c r="C388" s="10"/>
      <c r="D388" s="39"/>
      <c r="E388" s="96"/>
      <c r="F388" s="98">
        <v>4132</v>
      </c>
      <c r="G388" s="88"/>
      <c r="H388" s="21" t="s">
        <v>166</v>
      </c>
      <c r="I388" s="128">
        <v>400</v>
      </c>
      <c r="J388" s="157">
        <v>0</v>
      </c>
      <c r="K388" s="157">
        <f t="shared" si="6"/>
        <v>0</v>
      </c>
    </row>
    <row r="389" spans="2:11" ht="19.5" customHeight="1">
      <c r="B389" s="17"/>
      <c r="C389" s="17"/>
      <c r="D389" s="39"/>
      <c r="E389" s="96"/>
      <c r="F389" s="98">
        <v>4135</v>
      </c>
      <c r="G389" s="88"/>
      <c r="H389" s="21" t="s">
        <v>80</v>
      </c>
      <c r="I389" s="128">
        <v>600</v>
      </c>
      <c r="J389" s="157">
        <v>243.65</v>
      </c>
      <c r="K389" s="157">
        <f t="shared" si="6"/>
        <v>40.608333333333334</v>
      </c>
    </row>
    <row r="390" spans="2:11" ht="17.25" customHeight="1">
      <c r="B390" s="18"/>
      <c r="C390" s="18"/>
      <c r="D390" s="39"/>
      <c r="E390" s="96"/>
      <c r="F390" s="102">
        <v>4139</v>
      </c>
      <c r="G390" s="88"/>
      <c r="H390" s="22" t="s">
        <v>94</v>
      </c>
      <c r="I390" s="63">
        <f>I391</f>
        <v>500</v>
      </c>
      <c r="J390" s="63">
        <f>J391</f>
        <v>0</v>
      </c>
      <c r="K390" s="157">
        <f t="shared" si="6"/>
        <v>0</v>
      </c>
    </row>
    <row r="391" spans="2:11" ht="20.25" customHeight="1">
      <c r="B391" s="14"/>
      <c r="C391" s="14"/>
      <c r="D391" s="39"/>
      <c r="E391" s="96"/>
      <c r="F391" s="98"/>
      <c r="G391" s="88" t="s">
        <v>90</v>
      </c>
      <c r="H391" s="21" t="s">
        <v>108</v>
      </c>
      <c r="I391" s="128">
        <v>500</v>
      </c>
      <c r="J391" s="157">
        <v>0</v>
      </c>
      <c r="K391" s="157">
        <f t="shared" si="6"/>
        <v>0</v>
      </c>
    </row>
    <row r="392" spans="2:11" ht="18.75" customHeight="1">
      <c r="B392" s="14"/>
      <c r="C392" s="14"/>
      <c r="D392" s="39"/>
      <c r="E392" s="96">
        <v>418</v>
      </c>
      <c r="F392" s="98"/>
      <c r="G392" s="88"/>
      <c r="H392" s="20" t="s">
        <v>17</v>
      </c>
      <c r="I392" s="130">
        <f>SUM(I393:I393)</f>
        <v>6000</v>
      </c>
      <c r="J392" s="130">
        <f>SUM(J393:J393)</f>
        <v>0</v>
      </c>
      <c r="K392" s="133">
        <f t="shared" si="6"/>
        <v>0</v>
      </c>
    </row>
    <row r="393" spans="2:11" ht="35.25" customHeight="1">
      <c r="B393" s="14"/>
      <c r="C393" s="14"/>
      <c r="D393" s="39"/>
      <c r="E393" s="96"/>
      <c r="F393" s="98">
        <v>4184</v>
      </c>
      <c r="G393" s="88"/>
      <c r="H393" s="21" t="s">
        <v>235</v>
      </c>
      <c r="I393" s="128">
        <v>6000</v>
      </c>
      <c r="J393" s="157">
        <v>0</v>
      </c>
      <c r="K393" s="157">
        <f aca="true" t="shared" si="9" ref="K393:K456">(J393/I393)*100</f>
        <v>0</v>
      </c>
    </row>
    <row r="394" spans="2:11" ht="18.75">
      <c r="B394" s="14"/>
      <c r="C394" s="14"/>
      <c r="D394" s="39">
        <v>44</v>
      </c>
      <c r="E394" s="96"/>
      <c r="F394" s="98"/>
      <c r="G394" s="85"/>
      <c r="H394" s="19" t="s">
        <v>20</v>
      </c>
      <c r="I394" s="129">
        <f>I395</f>
        <v>1200</v>
      </c>
      <c r="J394" s="129">
        <f>J395</f>
        <v>16.9</v>
      </c>
      <c r="K394" s="134">
        <f t="shared" si="9"/>
        <v>1.4083333333333332</v>
      </c>
    </row>
    <row r="395" spans="2:11" ht="18.75">
      <c r="B395" s="14"/>
      <c r="C395" s="14"/>
      <c r="D395" s="39"/>
      <c r="E395" s="96">
        <v>441</v>
      </c>
      <c r="F395" s="98"/>
      <c r="G395" s="85"/>
      <c r="H395" s="20" t="s">
        <v>20</v>
      </c>
      <c r="I395" s="130">
        <f>I396</f>
        <v>1200</v>
      </c>
      <c r="J395" s="130">
        <f>J396</f>
        <v>16.9</v>
      </c>
      <c r="K395" s="133">
        <f t="shared" si="9"/>
        <v>1.4083333333333332</v>
      </c>
    </row>
    <row r="396" spans="2:11" ht="18.75">
      <c r="B396" s="18"/>
      <c r="C396" s="18"/>
      <c r="D396" s="39"/>
      <c r="E396" s="96"/>
      <c r="F396" s="97">
        <v>4415</v>
      </c>
      <c r="G396" s="88"/>
      <c r="H396" s="21" t="s">
        <v>159</v>
      </c>
      <c r="I396" s="128">
        <v>1200</v>
      </c>
      <c r="J396" s="157">
        <v>16.9</v>
      </c>
      <c r="K396" s="157">
        <f t="shared" si="9"/>
        <v>1.4083333333333332</v>
      </c>
    </row>
    <row r="397" spans="2:11" ht="21.75" customHeight="1">
      <c r="B397" s="14"/>
      <c r="C397" s="14"/>
      <c r="D397" s="39"/>
      <c r="E397" s="96"/>
      <c r="F397" s="97"/>
      <c r="G397" s="88"/>
      <c r="H397" s="20" t="s">
        <v>37</v>
      </c>
      <c r="I397" s="130">
        <f>I371+I394</f>
        <v>75070</v>
      </c>
      <c r="J397" s="130">
        <f>J371+J394</f>
        <v>25805.070000000003</v>
      </c>
      <c r="K397" s="133">
        <f t="shared" si="9"/>
        <v>34.37467696816305</v>
      </c>
    </row>
    <row r="398" spans="2:11" ht="18.75" hidden="1">
      <c r="B398" s="14"/>
      <c r="C398" s="14"/>
      <c r="D398" s="39"/>
      <c r="E398" s="96">
        <v>4415</v>
      </c>
      <c r="F398" s="98"/>
      <c r="G398" s="88"/>
      <c r="H398" s="21"/>
      <c r="I398" s="128"/>
      <c r="J398" s="154"/>
      <c r="K398" s="157" t="e">
        <f t="shared" si="9"/>
        <v>#DIV/0!</v>
      </c>
    </row>
    <row r="399" spans="2:11" ht="18.75">
      <c r="B399" s="15" t="s">
        <v>58</v>
      </c>
      <c r="C399" s="27" t="s">
        <v>51</v>
      </c>
      <c r="D399" s="67"/>
      <c r="E399" s="96"/>
      <c r="F399" s="97"/>
      <c r="G399" s="93"/>
      <c r="H399" s="16" t="s">
        <v>67</v>
      </c>
      <c r="I399" s="128"/>
      <c r="J399" s="154"/>
      <c r="K399" s="157"/>
    </row>
    <row r="400" spans="2:11" ht="18.75">
      <c r="B400" s="10"/>
      <c r="C400" s="10"/>
      <c r="D400" s="39">
        <v>41</v>
      </c>
      <c r="E400" s="96"/>
      <c r="F400" s="97"/>
      <c r="G400" s="87"/>
      <c r="H400" s="19" t="s">
        <v>0</v>
      </c>
      <c r="I400" s="129">
        <f>I401+I407+I412+I426+I429</f>
        <v>225950</v>
      </c>
      <c r="J400" s="129">
        <f>J401+J407+J412+J426+J429</f>
        <v>76990.75000000001</v>
      </c>
      <c r="K400" s="134">
        <f t="shared" si="9"/>
        <v>34.07424208895774</v>
      </c>
    </row>
    <row r="401" spans="2:11" ht="38.25" customHeight="1">
      <c r="B401" s="15"/>
      <c r="C401" s="27"/>
      <c r="D401" s="67"/>
      <c r="E401" s="103">
        <v>411</v>
      </c>
      <c r="F401" s="104"/>
      <c r="G401" s="85"/>
      <c r="H401" s="20" t="s">
        <v>1</v>
      </c>
      <c r="I401" s="130">
        <f>SUM(I402:I406)</f>
        <v>135900</v>
      </c>
      <c r="J401" s="130">
        <f>SUM(J402:J406)</f>
        <v>47201.3</v>
      </c>
      <c r="K401" s="133">
        <f t="shared" si="9"/>
        <v>34.73237674760854</v>
      </c>
    </row>
    <row r="402" spans="2:11" ht="18.75">
      <c r="B402" s="10"/>
      <c r="C402" s="10"/>
      <c r="D402" s="39"/>
      <c r="E402" s="101"/>
      <c r="F402" s="98">
        <v>4111</v>
      </c>
      <c r="G402" s="88"/>
      <c r="H402" s="21" t="s">
        <v>2</v>
      </c>
      <c r="I402" s="128">
        <v>95700</v>
      </c>
      <c r="J402" s="157">
        <v>47201.3</v>
      </c>
      <c r="K402" s="157">
        <f t="shared" si="9"/>
        <v>49.3221525600836</v>
      </c>
    </row>
    <row r="403" spans="2:11" ht="18.75">
      <c r="B403" s="10"/>
      <c r="C403" s="10"/>
      <c r="D403" s="39"/>
      <c r="E403" s="96"/>
      <c r="F403" s="98">
        <v>4112</v>
      </c>
      <c r="G403" s="88"/>
      <c r="H403" s="21" t="s">
        <v>3</v>
      </c>
      <c r="I403" s="128">
        <v>6400</v>
      </c>
      <c r="J403" s="157">
        <v>0</v>
      </c>
      <c r="K403" s="157">
        <f t="shared" si="9"/>
        <v>0</v>
      </c>
    </row>
    <row r="404" spans="2:11" ht="18.75">
      <c r="B404" s="10"/>
      <c r="C404" s="10"/>
      <c r="D404" s="39"/>
      <c r="E404" s="96"/>
      <c r="F404" s="98">
        <v>4113</v>
      </c>
      <c r="G404" s="88"/>
      <c r="H404" s="21" t="s">
        <v>4</v>
      </c>
      <c r="I404" s="128">
        <v>17150</v>
      </c>
      <c r="J404" s="157">
        <v>0</v>
      </c>
      <c r="K404" s="157">
        <f t="shared" si="9"/>
        <v>0</v>
      </c>
    </row>
    <row r="405" spans="2:11" ht="18.75">
      <c r="B405" s="14"/>
      <c r="C405" s="14"/>
      <c r="D405" s="39"/>
      <c r="E405" s="96"/>
      <c r="F405" s="98">
        <v>4114</v>
      </c>
      <c r="G405" s="88"/>
      <c r="H405" s="21" t="s">
        <v>5</v>
      </c>
      <c r="I405" s="128">
        <v>15850</v>
      </c>
      <c r="J405" s="157">
        <v>0</v>
      </c>
      <c r="K405" s="157">
        <f t="shared" si="9"/>
        <v>0</v>
      </c>
    </row>
    <row r="406" spans="2:11" ht="18.75">
      <c r="B406" s="10"/>
      <c r="C406" s="10"/>
      <c r="D406" s="39"/>
      <c r="E406" s="96"/>
      <c r="F406" s="98">
        <v>4115</v>
      </c>
      <c r="G406" s="88"/>
      <c r="H406" s="21" t="s">
        <v>6</v>
      </c>
      <c r="I406" s="128">
        <v>800</v>
      </c>
      <c r="J406" s="157">
        <v>0</v>
      </c>
      <c r="K406" s="157">
        <f t="shared" si="9"/>
        <v>0</v>
      </c>
    </row>
    <row r="407" spans="2:11" ht="18.75">
      <c r="B407" s="10"/>
      <c r="C407" s="10"/>
      <c r="D407" s="39"/>
      <c r="E407" s="96">
        <v>412</v>
      </c>
      <c r="F407" s="98"/>
      <c r="G407" s="85"/>
      <c r="H407" s="20" t="s">
        <v>7</v>
      </c>
      <c r="I407" s="130">
        <f>SUM(I408:I411)</f>
        <v>18800</v>
      </c>
      <c r="J407" s="130">
        <f>SUM(J408:J411)</f>
        <v>10679.8</v>
      </c>
      <c r="K407" s="133">
        <f t="shared" si="9"/>
        <v>56.80744680851063</v>
      </c>
    </row>
    <row r="408" spans="2:11" ht="18.75">
      <c r="B408" s="14"/>
      <c r="C408" s="14"/>
      <c r="D408" s="39"/>
      <c r="E408" s="96"/>
      <c r="F408" s="98">
        <v>4123</v>
      </c>
      <c r="G408" s="88"/>
      <c r="H408" s="21" t="s">
        <v>8</v>
      </c>
      <c r="I408" s="128">
        <v>2200</v>
      </c>
      <c r="J408" s="157">
        <v>0</v>
      </c>
      <c r="K408" s="157">
        <f t="shared" si="9"/>
        <v>0</v>
      </c>
    </row>
    <row r="409" spans="2:11" ht="18.75">
      <c r="B409" s="10"/>
      <c r="C409" s="10"/>
      <c r="D409" s="39"/>
      <c r="E409" s="96"/>
      <c r="F409" s="98">
        <v>4125</v>
      </c>
      <c r="G409" s="88"/>
      <c r="H409" s="21" t="s">
        <v>9</v>
      </c>
      <c r="I409" s="128">
        <v>8300</v>
      </c>
      <c r="J409" s="157">
        <v>3823</v>
      </c>
      <c r="K409" s="157">
        <f t="shared" si="9"/>
        <v>46.06024096385542</v>
      </c>
    </row>
    <row r="410" spans="2:11" ht="18.75">
      <c r="B410" s="10"/>
      <c r="C410" s="10"/>
      <c r="D410" s="39"/>
      <c r="E410" s="96"/>
      <c r="F410" s="98">
        <v>4127</v>
      </c>
      <c r="G410" s="88"/>
      <c r="H410" s="21" t="s">
        <v>207</v>
      </c>
      <c r="I410" s="128">
        <v>7000</v>
      </c>
      <c r="J410" s="157">
        <v>6000</v>
      </c>
      <c r="K410" s="157">
        <f t="shared" si="9"/>
        <v>85.71428571428571</v>
      </c>
    </row>
    <row r="411" spans="2:11" ht="18.75">
      <c r="B411" s="10"/>
      <c r="C411" s="10"/>
      <c r="D411" s="39"/>
      <c r="E411" s="96"/>
      <c r="F411" s="98">
        <v>4129</v>
      </c>
      <c r="G411" s="88"/>
      <c r="H411" s="21" t="s">
        <v>10</v>
      </c>
      <c r="I411" s="128">
        <v>1300</v>
      </c>
      <c r="J411" s="157">
        <v>856.8</v>
      </c>
      <c r="K411" s="157">
        <f t="shared" si="9"/>
        <v>65.9076923076923</v>
      </c>
    </row>
    <row r="412" spans="2:11" ht="18.75">
      <c r="B412" s="18"/>
      <c r="C412" s="18"/>
      <c r="D412" s="39"/>
      <c r="E412" s="96">
        <v>413</v>
      </c>
      <c r="F412" s="98"/>
      <c r="G412" s="88"/>
      <c r="H412" s="20" t="s">
        <v>11</v>
      </c>
      <c r="I412" s="130">
        <f>I413+I418+I419+I422+I423</f>
        <v>57350</v>
      </c>
      <c r="J412" s="130">
        <f>J413+J418+J419+J422+J423</f>
        <v>15154.04</v>
      </c>
      <c r="K412" s="133">
        <f t="shared" si="9"/>
        <v>26.423783783783783</v>
      </c>
    </row>
    <row r="413" spans="2:11" ht="18.75">
      <c r="B413" s="14"/>
      <c r="C413" s="14"/>
      <c r="D413" s="39"/>
      <c r="E413" s="96"/>
      <c r="F413" s="102">
        <v>4131</v>
      </c>
      <c r="G413" s="88"/>
      <c r="H413" s="22" t="s">
        <v>12</v>
      </c>
      <c r="I413" s="63">
        <f>SUM(I414:I417)</f>
        <v>8150</v>
      </c>
      <c r="J413" s="63">
        <f>SUM(J414:J417)</f>
        <v>886.95</v>
      </c>
      <c r="K413" s="132">
        <f t="shared" si="9"/>
        <v>10.88282208588957</v>
      </c>
    </row>
    <row r="414" spans="2:11" ht="18.75">
      <c r="B414" s="10"/>
      <c r="C414" s="10"/>
      <c r="D414" s="39"/>
      <c r="E414" s="96"/>
      <c r="F414" s="98"/>
      <c r="G414" s="88" t="s">
        <v>83</v>
      </c>
      <c r="H414" s="21" t="s">
        <v>157</v>
      </c>
      <c r="I414" s="128">
        <v>0</v>
      </c>
      <c r="J414" s="157">
        <v>0</v>
      </c>
      <c r="K414" s="157">
        <v>0</v>
      </c>
    </row>
    <row r="415" spans="2:11" ht="18.75">
      <c r="B415" s="10"/>
      <c r="C415" s="10"/>
      <c r="D415" s="39"/>
      <c r="E415" s="96"/>
      <c r="F415" s="98"/>
      <c r="G415" s="88" t="s">
        <v>104</v>
      </c>
      <c r="H415" s="21" t="s">
        <v>130</v>
      </c>
      <c r="I415" s="128">
        <v>6000</v>
      </c>
      <c r="J415" s="157">
        <v>0</v>
      </c>
      <c r="K415" s="157">
        <f t="shared" si="9"/>
        <v>0</v>
      </c>
    </row>
    <row r="416" spans="2:11" ht="19.5" customHeight="1">
      <c r="B416" s="10"/>
      <c r="C416" s="10"/>
      <c r="D416" s="39"/>
      <c r="E416" s="96"/>
      <c r="F416" s="98"/>
      <c r="G416" s="88" t="s">
        <v>85</v>
      </c>
      <c r="H416" s="21" t="s">
        <v>111</v>
      </c>
      <c r="I416" s="128">
        <v>350</v>
      </c>
      <c r="J416" s="157">
        <v>15.5</v>
      </c>
      <c r="K416" s="157">
        <f t="shared" si="9"/>
        <v>4.428571428571428</v>
      </c>
    </row>
    <row r="417" spans="2:11" ht="20.25" customHeight="1">
      <c r="B417" s="10"/>
      <c r="C417" s="10"/>
      <c r="D417" s="39"/>
      <c r="E417" s="96"/>
      <c r="F417" s="98"/>
      <c r="G417" s="88" t="s">
        <v>87</v>
      </c>
      <c r="H417" s="21" t="s">
        <v>88</v>
      </c>
      <c r="I417" s="128">
        <v>1800</v>
      </c>
      <c r="J417" s="157">
        <v>871.45</v>
      </c>
      <c r="K417" s="157">
        <f t="shared" si="9"/>
        <v>48.41388888888889</v>
      </c>
    </row>
    <row r="418" spans="2:11" ht="18" customHeight="1">
      <c r="B418" s="10"/>
      <c r="C418" s="10"/>
      <c r="D418" s="39"/>
      <c r="E418" s="96"/>
      <c r="F418" s="98">
        <v>4132</v>
      </c>
      <c r="G418" s="88"/>
      <c r="H418" s="21" t="s">
        <v>34</v>
      </c>
      <c r="I418" s="128">
        <v>0</v>
      </c>
      <c r="J418" s="157"/>
      <c r="K418" s="157"/>
    </row>
    <row r="419" spans="2:11" ht="18" customHeight="1">
      <c r="B419" s="10"/>
      <c r="C419" s="10"/>
      <c r="D419" s="39"/>
      <c r="E419" s="96"/>
      <c r="F419" s="102">
        <v>4134</v>
      </c>
      <c r="G419" s="89"/>
      <c r="H419" s="45" t="s">
        <v>109</v>
      </c>
      <c r="I419" s="63">
        <f>SUM(I420:I421)</f>
        <v>31000</v>
      </c>
      <c r="J419" s="63">
        <f>SUM(J420:J421)</f>
        <v>6837.44</v>
      </c>
      <c r="K419" s="132">
        <f t="shared" si="9"/>
        <v>22.056258064516125</v>
      </c>
    </row>
    <row r="420" spans="2:11" ht="23.25" customHeight="1">
      <c r="B420" s="10"/>
      <c r="C420" s="10"/>
      <c r="D420" s="39"/>
      <c r="E420" s="96"/>
      <c r="F420" s="98"/>
      <c r="G420" s="88" t="s">
        <v>100</v>
      </c>
      <c r="H420" s="21" t="s">
        <v>199</v>
      </c>
      <c r="I420" s="128">
        <v>3000</v>
      </c>
      <c r="J420" s="157">
        <v>0</v>
      </c>
      <c r="K420" s="157">
        <f t="shared" si="9"/>
        <v>0</v>
      </c>
    </row>
    <row r="421" spans="2:11" ht="19.5" customHeight="1">
      <c r="B421" s="10"/>
      <c r="C421" s="10"/>
      <c r="D421" s="39"/>
      <c r="E421" s="96"/>
      <c r="F421" s="98"/>
      <c r="G421" s="88" t="s">
        <v>101</v>
      </c>
      <c r="H421" s="21" t="s">
        <v>195</v>
      </c>
      <c r="I421" s="128">
        <v>28000</v>
      </c>
      <c r="J421" s="157">
        <v>6837.44</v>
      </c>
      <c r="K421" s="157">
        <f t="shared" si="9"/>
        <v>24.41942857142857</v>
      </c>
    </row>
    <row r="422" spans="2:11" ht="18.75" customHeight="1">
      <c r="B422" s="10"/>
      <c r="C422" s="10"/>
      <c r="D422" s="39"/>
      <c r="E422" s="96"/>
      <c r="F422" s="98">
        <v>4135</v>
      </c>
      <c r="G422" s="88"/>
      <c r="H422" s="21" t="s">
        <v>80</v>
      </c>
      <c r="I422" s="128">
        <v>1200</v>
      </c>
      <c r="J422" s="157">
        <v>710.85</v>
      </c>
      <c r="K422" s="157">
        <f t="shared" si="9"/>
        <v>59.2375</v>
      </c>
    </row>
    <row r="423" spans="2:11" ht="20.25" customHeight="1">
      <c r="B423" s="14"/>
      <c r="C423" s="14"/>
      <c r="D423" s="39"/>
      <c r="E423" s="96"/>
      <c r="F423" s="102">
        <v>4139</v>
      </c>
      <c r="G423" s="88"/>
      <c r="H423" s="22" t="s">
        <v>89</v>
      </c>
      <c r="I423" s="63">
        <f>SUM(I424:I425)</f>
        <v>17000</v>
      </c>
      <c r="J423" s="63">
        <f>SUM(J424:J425)</f>
        <v>6718.8</v>
      </c>
      <c r="K423" s="132">
        <f t="shared" si="9"/>
        <v>39.52235294117647</v>
      </c>
    </row>
    <row r="424" spans="2:11" ht="21" customHeight="1">
      <c r="B424" s="10"/>
      <c r="C424" s="10"/>
      <c r="D424" s="39"/>
      <c r="E424" s="96"/>
      <c r="F424" s="98"/>
      <c r="G424" s="88" t="s">
        <v>90</v>
      </c>
      <c r="H424" s="21" t="s">
        <v>91</v>
      </c>
      <c r="I424" s="128">
        <v>3000</v>
      </c>
      <c r="J424" s="157">
        <v>360</v>
      </c>
      <c r="K424" s="157">
        <f t="shared" si="9"/>
        <v>12</v>
      </c>
    </row>
    <row r="425" spans="2:11" ht="21" customHeight="1">
      <c r="B425" s="10"/>
      <c r="C425" s="10"/>
      <c r="D425" s="39"/>
      <c r="E425" s="96"/>
      <c r="F425" s="98"/>
      <c r="G425" s="88" t="s">
        <v>107</v>
      </c>
      <c r="H425" s="21" t="s">
        <v>167</v>
      </c>
      <c r="I425" s="128">
        <v>14000</v>
      </c>
      <c r="J425" s="157">
        <v>6358.8</v>
      </c>
      <c r="K425" s="157">
        <f t="shared" si="9"/>
        <v>45.42</v>
      </c>
    </row>
    <row r="426" spans="2:11" ht="18.75">
      <c r="B426" s="10"/>
      <c r="C426" s="10"/>
      <c r="D426" s="39"/>
      <c r="E426" s="96">
        <v>414</v>
      </c>
      <c r="F426" s="98"/>
      <c r="G426" s="88"/>
      <c r="H426" s="20" t="s">
        <v>14</v>
      </c>
      <c r="I426" s="130">
        <f>SUM(I427:I428)</f>
        <v>13500</v>
      </c>
      <c r="J426" s="130">
        <f>SUM(J427:J428)</f>
        <v>3767.29</v>
      </c>
      <c r="K426" s="133">
        <f t="shared" si="9"/>
        <v>27.905851851851853</v>
      </c>
    </row>
    <row r="427" spans="2:11" ht="18.75">
      <c r="B427" s="10"/>
      <c r="C427" s="10"/>
      <c r="D427" s="39"/>
      <c r="E427" s="96"/>
      <c r="F427" s="98">
        <v>4143</v>
      </c>
      <c r="G427" s="88"/>
      <c r="H427" s="21" t="s">
        <v>151</v>
      </c>
      <c r="I427" s="128">
        <v>500</v>
      </c>
      <c r="J427" s="157">
        <v>504.62</v>
      </c>
      <c r="K427" s="157">
        <f t="shared" si="9"/>
        <v>100.92399999999999</v>
      </c>
    </row>
    <row r="428" spans="2:11" ht="19.5" customHeight="1">
      <c r="B428" s="10"/>
      <c r="C428" s="10"/>
      <c r="D428" s="39"/>
      <c r="E428" s="96"/>
      <c r="F428" s="98">
        <v>4143</v>
      </c>
      <c r="G428" s="88"/>
      <c r="H428" s="21" t="s">
        <v>59</v>
      </c>
      <c r="I428" s="128">
        <v>13000</v>
      </c>
      <c r="J428" s="157">
        <v>3262.67</v>
      </c>
      <c r="K428" s="157">
        <f t="shared" si="9"/>
        <v>25.09746153846154</v>
      </c>
    </row>
    <row r="429" spans="2:11" ht="18.75">
      <c r="B429" s="14"/>
      <c r="C429" s="14"/>
      <c r="D429" s="39"/>
      <c r="E429" s="96">
        <v>418</v>
      </c>
      <c r="F429" s="97"/>
      <c r="G429" s="88"/>
      <c r="H429" s="20" t="s">
        <v>17</v>
      </c>
      <c r="I429" s="130">
        <f>I430</f>
        <v>400</v>
      </c>
      <c r="J429" s="130">
        <f>J430</f>
        <v>188.32</v>
      </c>
      <c r="K429" s="133">
        <f t="shared" si="9"/>
        <v>47.08</v>
      </c>
    </row>
    <row r="430" spans="2:11" ht="21" customHeight="1">
      <c r="B430" s="10"/>
      <c r="C430" s="10"/>
      <c r="D430" s="39"/>
      <c r="E430" s="96"/>
      <c r="F430" s="98">
        <v>4184</v>
      </c>
      <c r="G430" s="88"/>
      <c r="H430" s="21" t="s">
        <v>236</v>
      </c>
      <c r="I430" s="128">
        <v>400</v>
      </c>
      <c r="J430" s="157">
        <v>188.32</v>
      </c>
      <c r="K430" s="157">
        <f t="shared" si="9"/>
        <v>47.08</v>
      </c>
    </row>
    <row r="431" spans="2:11" ht="18.75" customHeight="1">
      <c r="B431" s="10"/>
      <c r="C431" s="10"/>
      <c r="D431" s="39">
        <v>44</v>
      </c>
      <c r="E431" s="96"/>
      <c r="F431" s="98"/>
      <c r="G431" s="85"/>
      <c r="H431" s="19" t="s">
        <v>20</v>
      </c>
      <c r="I431" s="129">
        <f>I432</f>
        <v>23000</v>
      </c>
      <c r="J431" s="129">
        <f>J432</f>
        <v>405</v>
      </c>
      <c r="K431" s="134">
        <f t="shared" si="9"/>
        <v>1.7608695652173914</v>
      </c>
    </row>
    <row r="432" spans="2:11" ht="18.75">
      <c r="B432" s="14"/>
      <c r="C432" s="14"/>
      <c r="D432" s="39"/>
      <c r="E432" s="96">
        <v>441</v>
      </c>
      <c r="F432" s="98"/>
      <c r="G432" s="85"/>
      <c r="H432" s="20" t="s">
        <v>20</v>
      </c>
      <c r="I432" s="130">
        <f>SUM(I433:I435)</f>
        <v>23000</v>
      </c>
      <c r="J432" s="130">
        <f>SUM(J433:J435)</f>
        <v>405</v>
      </c>
      <c r="K432" s="133">
        <f t="shared" si="9"/>
        <v>1.7608695652173914</v>
      </c>
    </row>
    <row r="433" spans="2:11" ht="22.5" customHeight="1">
      <c r="B433" s="14"/>
      <c r="C433" s="14"/>
      <c r="D433" s="39"/>
      <c r="E433" s="96"/>
      <c r="F433" s="98">
        <v>4412</v>
      </c>
      <c r="G433" s="85"/>
      <c r="H433" s="34" t="s">
        <v>155</v>
      </c>
      <c r="I433" s="128">
        <v>15000</v>
      </c>
      <c r="J433" s="157">
        <v>0</v>
      </c>
      <c r="K433" s="157">
        <f t="shared" si="9"/>
        <v>0</v>
      </c>
    </row>
    <row r="434" spans="2:11" ht="17.25" customHeight="1">
      <c r="B434" s="18"/>
      <c r="C434" s="18"/>
      <c r="D434" s="39"/>
      <c r="E434" s="96"/>
      <c r="F434" s="98">
        <v>4415</v>
      </c>
      <c r="G434" s="88"/>
      <c r="H434" s="21" t="s">
        <v>206</v>
      </c>
      <c r="I434" s="128">
        <v>8000</v>
      </c>
      <c r="J434" s="157">
        <v>405</v>
      </c>
      <c r="K434" s="157">
        <f t="shared" si="9"/>
        <v>5.0625</v>
      </c>
    </row>
    <row r="435" spans="2:11" ht="36.75" customHeight="1">
      <c r="B435" s="18"/>
      <c r="C435" s="18"/>
      <c r="D435" s="39"/>
      <c r="E435" s="96"/>
      <c r="F435" s="98">
        <v>4416</v>
      </c>
      <c r="G435" s="88"/>
      <c r="H435" s="21" t="s">
        <v>154</v>
      </c>
      <c r="I435" s="128">
        <v>0</v>
      </c>
      <c r="J435" s="157">
        <v>0</v>
      </c>
      <c r="K435" s="157">
        <v>0</v>
      </c>
    </row>
    <row r="436" spans="2:11" ht="20.25" customHeight="1">
      <c r="B436" s="14"/>
      <c r="C436" s="14"/>
      <c r="D436" s="39">
        <v>46</v>
      </c>
      <c r="E436" s="96"/>
      <c r="F436" s="97"/>
      <c r="G436" s="88"/>
      <c r="H436" s="19" t="s">
        <v>22</v>
      </c>
      <c r="I436" s="129">
        <f>I440+I437</f>
        <v>14000</v>
      </c>
      <c r="J436" s="129">
        <f>J440+J437</f>
        <v>0</v>
      </c>
      <c r="K436" s="134">
        <f t="shared" si="9"/>
        <v>0</v>
      </c>
    </row>
    <row r="437" spans="2:11" ht="20.25" customHeight="1">
      <c r="B437" s="14"/>
      <c r="C437" s="14"/>
      <c r="D437" s="39"/>
      <c r="E437" s="96">
        <v>461</v>
      </c>
      <c r="F437" s="97"/>
      <c r="G437" s="88"/>
      <c r="H437" s="46" t="s">
        <v>23</v>
      </c>
      <c r="I437" s="129">
        <f>I438</f>
        <v>4000</v>
      </c>
      <c r="J437" s="129">
        <f>J438</f>
        <v>0</v>
      </c>
      <c r="K437" s="134">
        <f t="shared" si="9"/>
        <v>0</v>
      </c>
    </row>
    <row r="438" spans="2:11" ht="18" customHeight="1">
      <c r="B438" s="14"/>
      <c r="C438" s="14"/>
      <c r="D438" s="39"/>
      <c r="E438" s="96"/>
      <c r="F438" s="98">
        <v>4611</v>
      </c>
      <c r="G438" s="88"/>
      <c r="H438" s="45" t="s">
        <v>208</v>
      </c>
      <c r="I438" s="129">
        <f>I439</f>
        <v>4000</v>
      </c>
      <c r="J438" s="129">
        <f>J439</f>
        <v>0</v>
      </c>
      <c r="K438" s="134">
        <f t="shared" si="9"/>
        <v>0</v>
      </c>
    </row>
    <row r="439" spans="2:11" ht="36" customHeight="1">
      <c r="B439" s="14"/>
      <c r="C439" s="14"/>
      <c r="D439" s="39"/>
      <c r="E439" s="96"/>
      <c r="F439" s="97"/>
      <c r="G439" s="88" t="s">
        <v>126</v>
      </c>
      <c r="H439" s="34" t="s">
        <v>247</v>
      </c>
      <c r="I439" s="138">
        <v>4000</v>
      </c>
      <c r="J439" s="157">
        <v>0</v>
      </c>
      <c r="K439" s="157">
        <f t="shared" si="9"/>
        <v>0</v>
      </c>
    </row>
    <row r="440" spans="2:11" ht="21" customHeight="1">
      <c r="B440" s="10"/>
      <c r="C440" s="10"/>
      <c r="D440" s="39"/>
      <c r="E440" s="96">
        <v>463</v>
      </c>
      <c r="F440" s="98"/>
      <c r="G440" s="88"/>
      <c r="H440" s="20" t="s">
        <v>24</v>
      </c>
      <c r="I440" s="130">
        <f>SUM(I441:I441)</f>
        <v>10000</v>
      </c>
      <c r="J440" s="130">
        <f>SUM(J441:J441)</f>
        <v>0</v>
      </c>
      <c r="K440" s="133">
        <f t="shared" si="9"/>
        <v>0</v>
      </c>
    </row>
    <row r="441" spans="2:11" ht="19.5" customHeight="1">
      <c r="B441" s="10"/>
      <c r="C441" s="10"/>
      <c r="D441" s="39"/>
      <c r="E441" s="96"/>
      <c r="F441" s="98">
        <v>4631</v>
      </c>
      <c r="G441" s="88"/>
      <c r="H441" s="21" t="s">
        <v>127</v>
      </c>
      <c r="I441" s="128">
        <v>10000</v>
      </c>
      <c r="J441" s="157">
        <v>0</v>
      </c>
      <c r="K441" s="157">
        <f t="shared" si="9"/>
        <v>0</v>
      </c>
    </row>
    <row r="442" spans="2:11" ht="18.75">
      <c r="B442" s="10"/>
      <c r="C442" s="10"/>
      <c r="D442" s="39"/>
      <c r="E442" s="96"/>
      <c r="F442" s="98"/>
      <c r="G442" s="85"/>
      <c r="H442" s="20" t="s">
        <v>37</v>
      </c>
      <c r="I442" s="130">
        <f>I400+I431+I436</f>
        <v>262950</v>
      </c>
      <c r="J442" s="130">
        <f>J400+J431+J436</f>
        <v>77395.75000000001</v>
      </c>
      <c r="K442" s="133">
        <f t="shared" si="9"/>
        <v>29.433637573683214</v>
      </c>
    </row>
    <row r="443" spans="2:11" ht="18.75">
      <c r="B443" s="10"/>
      <c r="C443" s="10"/>
      <c r="D443" s="39"/>
      <c r="E443" s="96"/>
      <c r="F443" s="98"/>
      <c r="G443" s="85"/>
      <c r="H443" s="20"/>
      <c r="I443" s="128"/>
      <c r="J443" s="154"/>
      <c r="K443" s="157"/>
    </row>
    <row r="444" spans="2:11" ht="18.75">
      <c r="B444" s="10">
        <v>13</v>
      </c>
      <c r="C444" s="10" t="s">
        <v>152</v>
      </c>
      <c r="D444" s="39"/>
      <c r="E444" s="96"/>
      <c r="F444" s="98"/>
      <c r="G444" s="85"/>
      <c r="H444" s="20" t="s">
        <v>146</v>
      </c>
      <c r="I444" s="128"/>
      <c r="J444" s="154"/>
      <c r="K444" s="157"/>
    </row>
    <row r="445" spans="2:11" ht="18.75">
      <c r="B445" s="10"/>
      <c r="C445" s="10"/>
      <c r="D445" s="39">
        <v>41</v>
      </c>
      <c r="E445" s="96"/>
      <c r="F445" s="98"/>
      <c r="G445" s="85"/>
      <c r="H445" s="41" t="s">
        <v>147</v>
      </c>
      <c r="I445" s="129">
        <f>I446+I452+I456+I471+I474</f>
        <v>176480</v>
      </c>
      <c r="J445" s="129">
        <f>J446+J452+J456+J471+J474</f>
        <v>59263.3</v>
      </c>
      <c r="K445" s="133">
        <f t="shared" si="9"/>
        <v>33.58074569356301</v>
      </c>
    </row>
    <row r="446" spans="2:11" ht="36" customHeight="1">
      <c r="B446" s="10"/>
      <c r="C446" s="10"/>
      <c r="D446" s="39"/>
      <c r="E446" s="96">
        <v>411</v>
      </c>
      <c r="F446" s="98"/>
      <c r="G446" s="85"/>
      <c r="H446" s="20" t="s">
        <v>1</v>
      </c>
      <c r="I446" s="130">
        <f>SUM(I447:I451)</f>
        <v>124050</v>
      </c>
      <c r="J446" s="130">
        <f>SUM(J447:J451)</f>
        <v>48288.54</v>
      </c>
      <c r="K446" s="133">
        <f t="shared" si="9"/>
        <v>38.92667472793229</v>
      </c>
    </row>
    <row r="447" spans="2:11" ht="18.75">
      <c r="B447" s="10"/>
      <c r="C447" s="10"/>
      <c r="D447" s="39"/>
      <c r="E447" s="96"/>
      <c r="F447" s="98">
        <v>4111</v>
      </c>
      <c r="G447" s="85"/>
      <c r="H447" s="34" t="s">
        <v>2</v>
      </c>
      <c r="I447" s="128">
        <v>93300</v>
      </c>
      <c r="J447" s="157">
        <v>48242.94</v>
      </c>
      <c r="K447" s="157">
        <f t="shared" si="9"/>
        <v>51.707331189710615</v>
      </c>
    </row>
    <row r="448" spans="2:11" ht="18.75">
      <c r="B448" s="10"/>
      <c r="C448" s="10"/>
      <c r="D448" s="39"/>
      <c r="E448" s="96"/>
      <c r="F448" s="98">
        <v>4112</v>
      </c>
      <c r="G448" s="85"/>
      <c r="H448" s="34" t="s">
        <v>3</v>
      </c>
      <c r="I448" s="128">
        <v>6250</v>
      </c>
      <c r="J448" s="157">
        <v>40.35</v>
      </c>
      <c r="K448" s="157">
        <f t="shared" si="9"/>
        <v>0.6456</v>
      </c>
    </row>
    <row r="449" spans="2:11" ht="18.75">
      <c r="B449" s="10"/>
      <c r="C449" s="10"/>
      <c r="D449" s="39"/>
      <c r="E449" s="96"/>
      <c r="F449" s="98">
        <v>4113</v>
      </c>
      <c r="G449" s="85"/>
      <c r="H449" s="34" t="s">
        <v>4</v>
      </c>
      <c r="I449" s="128">
        <v>16650</v>
      </c>
      <c r="J449" s="157">
        <v>0</v>
      </c>
      <c r="K449" s="157">
        <f t="shared" si="9"/>
        <v>0</v>
      </c>
    </row>
    <row r="450" spans="2:11" ht="18.75">
      <c r="B450" s="10"/>
      <c r="C450" s="10"/>
      <c r="D450" s="39"/>
      <c r="E450" s="96"/>
      <c r="F450" s="98">
        <v>4114</v>
      </c>
      <c r="G450" s="85"/>
      <c r="H450" s="34" t="s">
        <v>148</v>
      </c>
      <c r="I450" s="128">
        <v>7050</v>
      </c>
      <c r="J450" s="157">
        <v>0</v>
      </c>
      <c r="K450" s="157">
        <f t="shared" si="9"/>
        <v>0</v>
      </c>
    </row>
    <row r="451" spans="2:11" ht="18.75">
      <c r="B451" s="10"/>
      <c r="C451" s="10"/>
      <c r="D451" s="39"/>
      <c r="E451" s="96"/>
      <c r="F451" s="98">
        <v>4115</v>
      </c>
      <c r="G451" s="85"/>
      <c r="H451" s="34" t="s">
        <v>6</v>
      </c>
      <c r="I451" s="128">
        <v>800</v>
      </c>
      <c r="J451" s="157">
        <v>5.25</v>
      </c>
      <c r="K451" s="157">
        <f t="shared" si="9"/>
        <v>0.65625</v>
      </c>
    </row>
    <row r="452" spans="2:11" ht="18.75">
      <c r="B452" s="10"/>
      <c r="C452" s="10"/>
      <c r="D452" s="39"/>
      <c r="E452" s="96">
        <v>412</v>
      </c>
      <c r="F452" s="98"/>
      <c r="G452" s="85"/>
      <c r="H452" s="20" t="s">
        <v>149</v>
      </c>
      <c r="I452" s="130">
        <f>SUM(I453:I455)</f>
        <v>11380</v>
      </c>
      <c r="J452" s="130">
        <f>SUM(J453:J455)</f>
        <v>4249.7</v>
      </c>
      <c r="K452" s="133">
        <f t="shared" si="9"/>
        <v>37.343585237258345</v>
      </c>
    </row>
    <row r="453" spans="2:11" ht="18.75">
      <c r="B453" s="10"/>
      <c r="C453" s="10"/>
      <c r="D453" s="39"/>
      <c r="E453" s="96"/>
      <c r="F453" s="98">
        <v>4123</v>
      </c>
      <c r="G453" s="85"/>
      <c r="H453" s="21" t="s">
        <v>8</v>
      </c>
      <c r="I453" s="128">
        <v>1980</v>
      </c>
      <c r="J453" s="157">
        <v>0</v>
      </c>
      <c r="K453" s="157">
        <f t="shared" si="9"/>
        <v>0</v>
      </c>
    </row>
    <row r="454" spans="2:11" ht="18.75">
      <c r="B454" s="10"/>
      <c r="C454" s="10"/>
      <c r="D454" s="39"/>
      <c r="E454" s="96"/>
      <c r="F454" s="98">
        <v>4125</v>
      </c>
      <c r="G454" s="85"/>
      <c r="H454" s="21" t="s">
        <v>9</v>
      </c>
      <c r="I454" s="128">
        <v>6600</v>
      </c>
      <c r="J454" s="157">
        <v>3712.3</v>
      </c>
      <c r="K454" s="157">
        <f t="shared" si="9"/>
        <v>56.24696969696969</v>
      </c>
    </row>
    <row r="455" spans="2:11" ht="18.75">
      <c r="B455" s="10"/>
      <c r="C455" s="10"/>
      <c r="D455" s="39"/>
      <c r="E455" s="96"/>
      <c r="F455" s="98">
        <v>4129</v>
      </c>
      <c r="G455" s="85"/>
      <c r="H455" s="21" t="s">
        <v>10</v>
      </c>
      <c r="I455" s="128">
        <v>2800</v>
      </c>
      <c r="J455" s="157">
        <v>537.4</v>
      </c>
      <c r="K455" s="157">
        <f t="shared" si="9"/>
        <v>19.192857142857143</v>
      </c>
    </row>
    <row r="456" spans="2:11" ht="18.75">
      <c r="B456" s="10"/>
      <c r="C456" s="10"/>
      <c r="D456" s="39"/>
      <c r="E456" s="96">
        <v>413</v>
      </c>
      <c r="F456" s="98"/>
      <c r="G456" s="85"/>
      <c r="H456" s="20" t="s">
        <v>11</v>
      </c>
      <c r="I456" s="130">
        <f>I457+I461+I462+I463+I466+I467</f>
        <v>34050</v>
      </c>
      <c r="J456" s="130">
        <f>J457+J461+J462+J463+J466+J467</f>
        <v>6548.87</v>
      </c>
      <c r="K456" s="133">
        <f t="shared" si="9"/>
        <v>19.23309838472834</v>
      </c>
    </row>
    <row r="457" spans="2:11" ht="18.75">
      <c r="B457" s="10"/>
      <c r="C457" s="10"/>
      <c r="D457" s="39"/>
      <c r="E457" s="96"/>
      <c r="F457" s="102">
        <v>4131</v>
      </c>
      <c r="G457" s="85"/>
      <c r="H457" s="22" t="s">
        <v>12</v>
      </c>
      <c r="I457" s="63">
        <f>SUM(I458:I460)</f>
        <v>2750</v>
      </c>
      <c r="J457" s="63">
        <f>SUM(J458:J460)</f>
        <v>1138.9099999999999</v>
      </c>
      <c r="K457" s="132">
        <f aca="true" t="shared" si="10" ref="K457:K520">(J457/I457)*100</f>
        <v>41.414909090909084</v>
      </c>
    </row>
    <row r="458" spans="2:11" ht="18.75">
      <c r="B458" s="10"/>
      <c r="C458" s="10"/>
      <c r="D458" s="39"/>
      <c r="E458" s="96"/>
      <c r="F458" s="98"/>
      <c r="G458" s="88" t="s">
        <v>83</v>
      </c>
      <c r="H458" s="21" t="s">
        <v>84</v>
      </c>
      <c r="I458" s="128">
        <v>500</v>
      </c>
      <c r="J458" s="157">
        <v>89.87</v>
      </c>
      <c r="K458" s="157">
        <f t="shared" si="10"/>
        <v>17.974</v>
      </c>
    </row>
    <row r="459" spans="2:11" ht="18.75">
      <c r="B459" s="10"/>
      <c r="C459" s="10"/>
      <c r="D459" s="39"/>
      <c r="E459" s="96"/>
      <c r="F459" s="98"/>
      <c r="G459" s="88" t="s">
        <v>85</v>
      </c>
      <c r="H459" s="21" t="s">
        <v>196</v>
      </c>
      <c r="I459" s="128">
        <v>750</v>
      </c>
      <c r="J459" s="157">
        <v>292</v>
      </c>
      <c r="K459" s="157">
        <f t="shared" si="10"/>
        <v>38.93333333333333</v>
      </c>
    </row>
    <row r="460" spans="2:11" ht="18.75" customHeight="1">
      <c r="B460" s="10"/>
      <c r="C460" s="10"/>
      <c r="D460" s="39"/>
      <c r="E460" s="96"/>
      <c r="F460" s="98"/>
      <c r="G460" s="88" t="s">
        <v>87</v>
      </c>
      <c r="H460" s="21" t="s">
        <v>88</v>
      </c>
      <c r="I460" s="128">
        <v>1500</v>
      </c>
      <c r="J460" s="157">
        <v>757.04</v>
      </c>
      <c r="K460" s="157">
        <f t="shared" si="10"/>
        <v>50.46933333333333</v>
      </c>
    </row>
    <row r="461" spans="2:11" ht="18.75">
      <c r="B461" s="10"/>
      <c r="C461" s="10"/>
      <c r="D461" s="39"/>
      <c r="E461" s="96"/>
      <c r="F461" s="98">
        <v>4132</v>
      </c>
      <c r="G461" s="85"/>
      <c r="H461" s="21" t="s">
        <v>34</v>
      </c>
      <c r="I461" s="128">
        <v>400</v>
      </c>
      <c r="J461" s="157">
        <v>0</v>
      </c>
      <c r="K461" s="157">
        <f t="shared" si="10"/>
        <v>0</v>
      </c>
    </row>
    <row r="462" spans="2:11" ht="18.75">
      <c r="B462" s="10"/>
      <c r="C462" s="10"/>
      <c r="D462" s="39"/>
      <c r="E462" s="96"/>
      <c r="F462" s="98">
        <v>4133</v>
      </c>
      <c r="G462" s="85"/>
      <c r="H462" s="21" t="s">
        <v>188</v>
      </c>
      <c r="I462" s="128">
        <v>400</v>
      </c>
      <c r="J462" s="157">
        <v>0</v>
      </c>
      <c r="K462" s="157">
        <f t="shared" si="10"/>
        <v>0</v>
      </c>
    </row>
    <row r="463" spans="2:11" ht="18.75">
      <c r="B463" s="10"/>
      <c r="C463" s="10"/>
      <c r="D463" s="39"/>
      <c r="E463" s="96"/>
      <c r="F463" s="102">
        <v>4134</v>
      </c>
      <c r="G463" s="85"/>
      <c r="H463" s="45" t="s">
        <v>109</v>
      </c>
      <c r="I463" s="63">
        <f>SUM(I464:I465)</f>
        <v>15500</v>
      </c>
      <c r="J463" s="63">
        <f>SUM(J464:J465)</f>
        <v>2381.08</v>
      </c>
      <c r="K463" s="132">
        <f t="shared" si="10"/>
        <v>15.361806451612903</v>
      </c>
    </row>
    <row r="464" spans="2:11" ht="18" customHeight="1">
      <c r="B464" s="10"/>
      <c r="C464" s="10"/>
      <c r="D464" s="39"/>
      <c r="E464" s="96"/>
      <c r="F464" s="98"/>
      <c r="G464" s="88" t="s">
        <v>100</v>
      </c>
      <c r="H464" s="21" t="s">
        <v>194</v>
      </c>
      <c r="I464" s="128">
        <v>13000</v>
      </c>
      <c r="J464" s="157">
        <v>1673.58</v>
      </c>
      <c r="K464" s="157">
        <f t="shared" si="10"/>
        <v>12.873692307692309</v>
      </c>
    </row>
    <row r="465" spans="2:11" ht="18.75">
      <c r="B465" s="10"/>
      <c r="C465" s="10"/>
      <c r="D465" s="39"/>
      <c r="E465" s="96"/>
      <c r="F465" s="98"/>
      <c r="G465" s="88" t="s">
        <v>101</v>
      </c>
      <c r="H465" s="21" t="s">
        <v>197</v>
      </c>
      <c r="I465" s="128">
        <v>2500</v>
      </c>
      <c r="J465" s="157">
        <v>707.5</v>
      </c>
      <c r="K465" s="157">
        <f t="shared" si="10"/>
        <v>28.299999999999997</v>
      </c>
    </row>
    <row r="466" spans="2:11" ht="18.75">
      <c r="B466" s="10"/>
      <c r="C466" s="10"/>
      <c r="D466" s="39"/>
      <c r="E466" s="96"/>
      <c r="F466" s="98">
        <v>4135</v>
      </c>
      <c r="G466" s="85"/>
      <c r="H466" s="21" t="s">
        <v>80</v>
      </c>
      <c r="I466" s="128">
        <v>1800</v>
      </c>
      <c r="J466" s="157">
        <v>466.75</v>
      </c>
      <c r="K466" s="157">
        <f t="shared" si="10"/>
        <v>25.930555555555557</v>
      </c>
    </row>
    <row r="467" spans="2:11" ht="18.75">
      <c r="B467" s="10"/>
      <c r="C467" s="10"/>
      <c r="D467" s="39"/>
      <c r="E467" s="96"/>
      <c r="F467" s="102">
        <v>4139</v>
      </c>
      <c r="G467" s="85"/>
      <c r="H467" s="22" t="s">
        <v>89</v>
      </c>
      <c r="I467" s="63">
        <f>SUM(I468:I470)</f>
        <v>13200</v>
      </c>
      <c r="J467" s="63">
        <f>SUM(J468:J470)</f>
        <v>2562.13</v>
      </c>
      <c r="K467" s="132">
        <f t="shared" si="10"/>
        <v>19.410075757575758</v>
      </c>
    </row>
    <row r="468" spans="2:11" ht="18.75">
      <c r="B468" s="10"/>
      <c r="C468" s="10"/>
      <c r="D468" s="39"/>
      <c r="E468" s="96"/>
      <c r="F468" s="98"/>
      <c r="G468" s="88" t="s">
        <v>107</v>
      </c>
      <c r="H468" s="21" t="s">
        <v>237</v>
      </c>
      <c r="I468" s="128">
        <v>700</v>
      </c>
      <c r="J468" s="157">
        <v>208.27</v>
      </c>
      <c r="K468" s="157">
        <f t="shared" si="10"/>
        <v>29.752857142857142</v>
      </c>
    </row>
    <row r="469" spans="2:11" ht="21" customHeight="1">
      <c r="B469" s="10"/>
      <c r="C469" s="10"/>
      <c r="D469" s="39"/>
      <c r="E469" s="96"/>
      <c r="F469" s="98"/>
      <c r="G469" s="88" t="s">
        <v>107</v>
      </c>
      <c r="H469" s="21" t="s">
        <v>238</v>
      </c>
      <c r="I469" s="128">
        <v>500</v>
      </c>
      <c r="J469" s="157">
        <v>184</v>
      </c>
      <c r="K469" s="157">
        <f t="shared" si="10"/>
        <v>36.8</v>
      </c>
    </row>
    <row r="470" spans="2:11" ht="23.25" customHeight="1">
      <c r="B470" s="10"/>
      <c r="C470" s="10"/>
      <c r="D470" s="39"/>
      <c r="E470" s="96"/>
      <c r="F470" s="98"/>
      <c r="G470" s="88" t="s">
        <v>96</v>
      </c>
      <c r="H470" s="34" t="s">
        <v>168</v>
      </c>
      <c r="I470" s="128">
        <v>12000</v>
      </c>
      <c r="J470" s="157">
        <v>2169.86</v>
      </c>
      <c r="K470" s="157">
        <f t="shared" si="10"/>
        <v>18.08216666666667</v>
      </c>
    </row>
    <row r="471" spans="2:11" ht="18.75">
      <c r="B471" s="10"/>
      <c r="C471" s="10"/>
      <c r="D471" s="39"/>
      <c r="E471" s="96">
        <v>414</v>
      </c>
      <c r="F471" s="98"/>
      <c r="G471" s="85"/>
      <c r="H471" s="46" t="s">
        <v>150</v>
      </c>
      <c r="I471" s="130">
        <f>SUM(I472:I473)</f>
        <v>1000</v>
      </c>
      <c r="J471" s="130">
        <f>SUM(J472:J473)</f>
        <v>176.19</v>
      </c>
      <c r="K471" s="133">
        <f t="shared" si="10"/>
        <v>17.619</v>
      </c>
    </row>
    <row r="472" spans="2:11" ht="18.75">
      <c r="B472" s="10"/>
      <c r="C472" s="10"/>
      <c r="D472" s="39"/>
      <c r="E472" s="96"/>
      <c r="F472" s="98">
        <v>4143</v>
      </c>
      <c r="G472" s="85"/>
      <c r="H472" s="21" t="s">
        <v>151</v>
      </c>
      <c r="I472" s="128">
        <v>300</v>
      </c>
      <c r="J472" s="157">
        <v>176.19</v>
      </c>
      <c r="K472" s="157">
        <f t="shared" si="10"/>
        <v>58.730000000000004</v>
      </c>
    </row>
    <row r="473" spans="2:11" ht="18.75">
      <c r="B473" s="10"/>
      <c r="C473" s="10"/>
      <c r="D473" s="39"/>
      <c r="E473" s="96"/>
      <c r="F473" s="98">
        <v>4143</v>
      </c>
      <c r="G473" s="85"/>
      <c r="H473" s="21" t="s">
        <v>59</v>
      </c>
      <c r="I473" s="128">
        <v>700</v>
      </c>
      <c r="J473" s="157">
        <v>0</v>
      </c>
      <c r="K473" s="157">
        <f t="shared" si="10"/>
        <v>0</v>
      </c>
    </row>
    <row r="474" spans="2:11" ht="18.75">
      <c r="B474" s="10"/>
      <c r="C474" s="10"/>
      <c r="D474" s="39"/>
      <c r="E474" s="96">
        <v>418</v>
      </c>
      <c r="F474" s="96"/>
      <c r="G474" s="96"/>
      <c r="H474" s="46" t="s">
        <v>17</v>
      </c>
      <c r="I474" s="133">
        <f>I475</f>
        <v>6000</v>
      </c>
      <c r="J474" s="133">
        <f>J475</f>
        <v>0</v>
      </c>
      <c r="K474" s="133">
        <f t="shared" si="10"/>
        <v>0</v>
      </c>
    </row>
    <row r="475" spans="2:11" ht="18.75">
      <c r="B475" s="10"/>
      <c r="C475" s="10"/>
      <c r="D475" s="39"/>
      <c r="E475" s="96"/>
      <c r="F475" s="98">
        <v>4184</v>
      </c>
      <c r="G475" s="85"/>
      <c r="H475" s="21" t="s">
        <v>198</v>
      </c>
      <c r="I475" s="128">
        <v>6000</v>
      </c>
      <c r="J475" s="157">
        <v>0</v>
      </c>
      <c r="K475" s="157">
        <f t="shared" si="10"/>
        <v>0</v>
      </c>
    </row>
    <row r="476" spans="2:11" ht="18.75">
      <c r="B476" s="10"/>
      <c r="C476" s="10"/>
      <c r="D476" s="39">
        <v>44</v>
      </c>
      <c r="E476" s="96"/>
      <c r="F476" s="98"/>
      <c r="G476" s="85"/>
      <c r="H476" s="19" t="s">
        <v>20</v>
      </c>
      <c r="I476" s="129">
        <f>I477</f>
        <v>1500</v>
      </c>
      <c r="J476" s="129">
        <f>J477</f>
        <v>140</v>
      </c>
      <c r="K476" s="134">
        <f t="shared" si="10"/>
        <v>9.333333333333334</v>
      </c>
    </row>
    <row r="477" spans="2:11" ht="18.75">
      <c r="B477" s="10"/>
      <c r="C477" s="10"/>
      <c r="D477" s="39"/>
      <c r="E477" s="96">
        <v>441</v>
      </c>
      <c r="F477" s="98"/>
      <c r="G477" s="85"/>
      <c r="H477" s="20" t="s">
        <v>20</v>
      </c>
      <c r="I477" s="130">
        <f>I478</f>
        <v>1500</v>
      </c>
      <c r="J477" s="130">
        <f>J478</f>
        <v>140</v>
      </c>
      <c r="K477" s="133">
        <f t="shared" si="10"/>
        <v>9.333333333333334</v>
      </c>
    </row>
    <row r="478" spans="2:11" ht="20.25" customHeight="1">
      <c r="B478" s="10"/>
      <c r="C478" s="10"/>
      <c r="D478" s="39"/>
      <c r="E478" s="96"/>
      <c r="F478" s="98">
        <v>4415</v>
      </c>
      <c r="G478" s="85"/>
      <c r="H478" s="21" t="s">
        <v>159</v>
      </c>
      <c r="I478" s="128">
        <v>1500</v>
      </c>
      <c r="J478" s="157">
        <v>140</v>
      </c>
      <c r="K478" s="157">
        <f t="shared" si="10"/>
        <v>9.333333333333334</v>
      </c>
    </row>
    <row r="479" spans="2:11" ht="18.75">
      <c r="B479" s="10"/>
      <c r="C479" s="10"/>
      <c r="D479" s="39">
        <v>46</v>
      </c>
      <c r="E479" s="96"/>
      <c r="F479" s="98"/>
      <c r="G479" s="85"/>
      <c r="H479" s="41" t="s">
        <v>77</v>
      </c>
      <c r="I479" s="129">
        <f aca="true" t="shared" si="11" ref="I479:J481">I480</f>
        <v>2800</v>
      </c>
      <c r="J479" s="129">
        <f t="shared" si="11"/>
        <v>1173.95</v>
      </c>
      <c r="K479" s="134">
        <f t="shared" si="10"/>
        <v>41.926785714285714</v>
      </c>
    </row>
    <row r="480" spans="2:11" ht="18.75">
      <c r="B480" s="10"/>
      <c r="C480" s="10"/>
      <c r="D480" s="39"/>
      <c r="E480" s="96">
        <v>461</v>
      </c>
      <c r="F480" s="98"/>
      <c r="G480" s="85"/>
      <c r="H480" s="20" t="s">
        <v>23</v>
      </c>
      <c r="I480" s="130">
        <f t="shared" si="11"/>
        <v>2800</v>
      </c>
      <c r="J480" s="130">
        <f t="shared" si="11"/>
        <v>1173.95</v>
      </c>
      <c r="K480" s="133">
        <f t="shared" si="10"/>
        <v>41.926785714285714</v>
      </c>
    </row>
    <row r="481" spans="2:11" ht="19.5" customHeight="1">
      <c r="B481" s="10"/>
      <c r="C481" s="10"/>
      <c r="D481" s="39"/>
      <c r="E481" s="96"/>
      <c r="F481" s="98">
        <v>4611</v>
      </c>
      <c r="G481" s="85"/>
      <c r="H481" s="22" t="s">
        <v>125</v>
      </c>
      <c r="I481" s="63">
        <f t="shared" si="11"/>
        <v>2800</v>
      </c>
      <c r="J481" s="63">
        <f t="shared" si="11"/>
        <v>1173.95</v>
      </c>
      <c r="K481" s="132">
        <f t="shared" si="10"/>
        <v>41.926785714285714</v>
      </c>
    </row>
    <row r="482" spans="2:11" ht="33.75" customHeight="1">
      <c r="B482" s="10"/>
      <c r="C482" s="10"/>
      <c r="D482" s="39"/>
      <c r="E482" s="96"/>
      <c r="F482" s="98"/>
      <c r="G482" s="88" t="s">
        <v>126</v>
      </c>
      <c r="H482" s="21" t="s">
        <v>179</v>
      </c>
      <c r="I482" s="128">
        <v>2800</v>
      </c>
      <c r="J482" s="157">
        <v>1173.95</v>
      </c>
      <c r="K482" s="157">
        <f t="shared" si="10"/>
        <v>41.926785714285714</v>
      </c>
    </row>
    <row r="483" spans="2:11" ht="18.75">
      <c r="B483" s="10"/>
      <c r="C483" s="10"/>
      <c r="D483" s="39"/>
      <c r="E483" s="96"/>
      <c r="F483" s="98"/>
      <c r="G483" s="85"/>
      <c r="H483" s="20" t="s">
        <v>140</v>
      </c>
      <c r="I483" s="130">
        <f>I445+I476+I479</f>
        <v>180780</v>
      </c>
      <c r="J483" s="130">
        <f>J445+J476+J479</f>
        <v>60577.25</v>
      </c>
      <c r="K483" s="133">
        <f t="shared" si="10"/>
        <v>33.50882287863702</v>
      </c>
    </row>
    <row r="484" spans="2:11" ht="18.75">
      <c r="B484" s="10">
        <v>14</v>
      </c>
      <c r="C484" s="10" t="s">
        <v>152</v>
      </c>
      <c r="D484" s="39"/>
      <c r="E484" s="96"/>
      <c r="F484" s="98"/>
      <c r="G484" s="85"/>
      <c r="H484" s="16" t="s">
        <v>71</v>
      </c>
      <c r="I484" s="128"/>
      <c r="J484" s="154"/>
      <c r="K484" s="157"/>
    </row>
    <row r="485" spans="2:11" ht="18.75">
      <c r="B485" s="10"/>
      <c r="C485" s="10"/>
      <c r="D485" s="39">
        <v>41</v>
      </c>
      <c r="E485" s="96"/>
      <c r="F485" s="98"/>
      <c r="G485" s="85"/>
      <c r="H485" s="135" t="s">
        <v>147</v>
      </c>
      <c r="I485" s="129">
        <f>I486+I492+I496+I509+I511</f>
        <v>60390</v>
      </c>
      <c r="J485" s="129">
        <f>J486+J492+J496+J509+J511</f>
        <v>15467.350000000002</v>
      </c>
      <c r="K485" s="134">
        <f t="shared" si="10"/>
        <v>25.61243583374731</v>
      </c>
    </row>
    <row r="486" spans="2:11" ht="39.75" customHeight="1">
      <c r="B486" s="10"/>
      <c r="C486" s="10"/>
      <c r="D486" s="39"/>
      <c r="E486" s="96">
        <v>411</v>
      </c>
      <c r="F486" s="98"/>
      <c r="G486" s="85"/>
      <c r="H486" s="20" t="s">
        <v>1</v>
      </c>
      <c r="I486" s="130">
        <f>SUM(I487:I491)</f>
        <v>25800</v>
      </c>
      <c r="J486" s="130">
        <f>SUM(J487:J491)</f>
        <v>11492.54</v>
      </c>
      <c r="K486" s="133">
        <f t="shared" si="10"/>
        <v>44.54472868217055</v>
      </c>
    </row>
    <row r="487" spans="2:11" ht="18.75">
      <c r="B487" s="10"/>
      <c r="C487" s="10"/>
      <c r="D487" s="39"/>
      <c r="E487" s="96"/>
      <c r="F487" s="98">
        <v>4111</v>
      </c>
      <c r="G487" s="85"/>
      <c r="H487" s="34" t="s">
        <v>2</v>
      </c>
      <c r="I487" s="128">
        <v>19400</v>
      </c>
      <c r="J487" s="158">
        <v>7788.26</v>
      </c>
      <c r="K487" s="157">
        <f t="shared" si="10"/>
        <v>40.14567010309278</v>
      </c>
    </row>
    <row r="488" spans="2:12" ht="18.75">
      <c r="B488" s="10"/>
      <c r="C488" s="10"/>
      <c r="D488" s="39"/>
      <c r="E488" s="96"/>
      <c r="F488" s="98">
        <v>4112</v>
      </c>
      <c r="G488" s="85"/>
      <c r="H488" s="34" t="s">
        <v>3</v>
      </c>
      <c r="I488" s="128">
        <v>1300</v>
      </c>
      <c r="J488" s="158">
        <v>754.78</v>
      </c>
      <c r="K488" s="157">
        <f t="shared" si="10"/>
        <v>58.06</v>
      </c>
      <c r="L488" s="150"/>
    </row>
    <row r="489" spans="2:12" ht="18.75">
      <c r="B489" s="10"/>
      <c r="C489" s="10"/>
      <c r="D489" s="39"/>
      <c r="E489" s="96"/>
      <c r="F489" s="98">
        <v>4113</v>
      </c>
      <c r="G489" s="85"/>
      <c r="H489" s="34" t="s">
        <v>4</v>
      </c>
      <c r="I489" s="128">
        <v>3450</v>
      </c>
      <c r="J489" s="158">
        <v>2012.74</v>
      </c>
      <c r="K489" s="157">
        <f t="shared" si="10"/>
        <v>58.34028985507247</v>
      </c>
      <c r="L489" s="150"/>
    </row>
    <row r="490" spans="2:12" ht="18.75">
      <c r="B490" s="10"/>
      <c r="C490" s="10"/>
      <c r="D490" s="39"/>
      <c r="E490" s="96"/>
      <c r="F490" s="98">
        <v>4114</v>
      </c>
      <c r="G490" s="85"/>
      <c r="H490" s="34" t="s">
        <v>148</v>
      </c>
      <c r="I490" s="128">
        <v>1450</v>
      </c>
      <c r="J490" s="158">
        <v>838.64</v>
      </c>
      <c r="K490" s="157">
        <f t="shared" si="10"/>
        <v>57.83724137931034</v>
      </c>
      <c r="L490" s="150"/>
    </row>
    <row r="491" spans="2:12" ht="18.75">
      <c r="B491" s="10"/>
      <c r="C491" s="10"/>
      <c r="D491" s="39"/>
      <c r="E491" s="96"/>
      <c r="F491" s="98">
        <v>4115</v>
      </c>
      <c r="G491" s="85"/>
      <c r="H491" s="34" t="s">
        <v>6</v>
      </c>
      <c r="I491" s="128">
        <v>200</v>
      </c>
      <c r="J491" s="158">
        <v>98.12</v>
      </c>
      <c r="K491" s="157">
        <f t="shared" si="10"/>
        <v>49.06</v>
      </c>
      <c r="L491" s="150"/>
    </row>
    <row r="492" spans="2:12" ht="18.75">
      <c r="B492" s="10"/>
      <c r="C492" s="10"/>
      <c r="D492" s="39"/>
      <c r="E492" s="96">
        <v>412</v>
      </c>
      <c r="F492" s="98"/>
      <c r="G492" s="85"/>
      <c r="H492" s="20" t="s">
        <v>149</v>
      </c>
      <c r="I492" s="130">
        <f>SUM(I493:I495)</f>
        <v>3340</v>
      </c>
      <c r="J492" s="130">
        <f>SUM(J493:J495)</f>
        <v>766.2</v>
      </c>
      <c r="K492" s="133">
        <f t="shared" si="10"/>
        <v>22.940119760479043</v>
      </c>
      <c r="L492" s="150"/>
    </row>
    <row r="493" spans="2:12" ht="18.75">
      <c r="B493" s="10"/>
      <c r="C493" s="10"/>
      <c r="D493" s="39"/>
      <c r="E493" s="96"/>
      <c r="F493" s="98">
        <v>4123</v>
      </c>
      <c r="G493" s="85"/>
      <c r="H493" s="136" t="s">
        <v>8</v>
      </c>
      <c r="I493" s="128">
        <v>440</v>
      </c>
      <c r="J493" s="157">
        <v>0</v>
      </c>
      <c r="K493" s="157">
        <f t="shared" si="10"/>
        <v>0</v>
      </c>
      <c r="L493" s="150"/>
    </row>
    <row r="494" spans="2:11" ht="18.75">
      <c r="B494" s="10"/>
      <c r="C494" s="10"/>
      <c r="D494" s="39"/>
      <c r="E494" s="96"/>
      <c r="F494" s="98">
        <v>4125</v>
      </c>
      <c r="G494" s="85"/>
      <c r="H494" s="21" t="s">
        <v>9</v>
      </c>
      <c r="I494" s="128">
        <v>2400</v>
      </c>
      <c r="J494" s="157">
        <v>766.2</v>
      </c>
      <c r="K494" s="157">
        <f t="shared" si="10"/>
        <v>31.925000000000004</v>
      </c>
    </row>
    <row r="495" spans="2:11" ht="18.75">
      <c r="B495" s="10"/>
      <c r="C495" s="10"/>
      <c r="D495" s="39"/>
      <c r="E495" s="96"/>
      <c r="F495" s="98">
        <v>4129</v>
      </c>
      <c r="G495" s="85"/>
      <c r="H495" s="21" t="s">
        <v>10</v>
      </c>
      <c r="I495" s="128">
        <v>500</v>
      </c>
      <c r="J495" s="157">
        <v>0</v>
      </c>
      <c r="K495" s="157">
        <f t="shared" si="10"/>
        <v>0</v>
      </c>
    </row>
    <row r="496" spans="2:11" ht="21" customHeight="1">
      <c r="B496" s="10"/>
      <c r="C496" s="10"/>
      <c r="D496" s="39"/>
      <c r="E496" s="96">
        <v>413</v>
      </c>
      <c r="F496" s="98"/>
      <c r="G496" s="85"/>
      <c r="H496" s="20" t="s">
        <v>11</v>
      </c>
      <c r="I496" s="130">
        <f>I497+I501+I502+I503+I506+I507</f>
        <v>29950</v>
      </c>
      <c r="J496" s="130">
        <f>J497+J501+J502+J503+J506+J507</f>
        <v>3141.84</v>
      </c>
      <c r="K496" s="133">
        <f t="shared" si="10"/>
        <v>10.490283806343907</v>
      </c>
    </row>
    <row r="497" spans="2:11" ht="18.75">
      <c r="B497" s="10"/>
      <c r="C497" s="10"/>
      <c r="D497" s="39"/>
      <c r="E497" s="96"/>
      <c r="F497" s="102">
        <v>4131</v>
      </c>
      <c r="G497" s="85"/>
      <c r="H497" s="22" t="s">
        <v>156</v>
      </c>
      <c r="I497" s="63">
        <f>SUM(I498:I500)</f>
        <v>1150</v>
      </c>
      <c r="J497" s="63">
        <f>SUM(J498:J500)</f>
        <v>372.31</v>
      </c>
      <c r="K497" s="132">
        <f t="shared" si="10"/>
        <v>32.374782608695654</v>
      </c>
    </row>
    <row r="498" spans="2:11" ht="22.5" customHeight="1">
      <c r="B498" s="10"/>
      <c r="C498" s="10"/>
      <c r="D498" s="39"/>
      <c r="E498" s="96"/>
      <c r="F498" s="98"/>
      <c r="G498" s="88" t="s">
        <v>83</v>
      </c>
      <c r="H498" s="21" t="s">
        <v>157</v>
      </c>
      <c r="I498" s="128">
        <v>300</v>
      </c>
      <c r="J498" s="157">
        <v>41.07</v>
      </c>
      <c r="K498" s="157">
        <f t="shared" si="10"/>
        <v>13.69</v>
      </c>
    </row>
    <row r="499" spans="2:11" ht="18.75" customHeight="1">
      <c r="B499" s="10"/>
      <c r="C499" s="10"/>
      <c r="D499" s="39"/>
      <c r="E499" s="96"/>
      <c r="F499" s="98"/>
      <c r="G499" s="88" t="s">
        <v>85</v>
      </c>
      <c r="H499" s="21" t="s">
        <v>196</v>
      </c>
      <c r="I499" s="128">
        <v>250</v>
      </c>
      <c r="J499" s="157">
        <v>19.5</v>
      </c>
      <c r="K499" s="157">
        <f t="shared" si="10"/>
        <v>7.8</v>
      </c>
    </row>
    <row r="500" spans="2:11" ht="18.75" customHeight="1">
      <c r="B500" s="10"/>
      <c r="C500" s="10"/>
      <c r="D500" s="39"/>
      <c r="E500" s="96"/>
      <c r="F500" s="98"/>
      <c r="G500" s="88" t="s">
        <v>87</v>
      </c>
      <c r="H500" s="21" t="s">
        <v>158</v>
      </c>
      <c r="I500" s="128">
        <v>600</v>
      </c>
      <c r="J500" s="157">
        <v>311.74</v>
      </c>
      <c r="K500" s="157">
        <f t="shared" si="10"/>
        <v>51.95666666666667</v>
      </c>
    </row>
    <row r="501" spans="2:11" ht="18.75">
      <c r="B501" s="10"/>
      <c r="C501" s="10"/>
      <c r="D501" s="39"/>
      <c r="E501" s="96"/>
      <c r="F501" s="98">
        <v>4132</v>
      </c>
      <c r="G501" s="85"/>
      <c r="H501" s="21" t="s">
        <v>34</v>
      </c>
      <c r="I501" s="128">
        <v>800</v>
      </c>
      <c r="J501" s="157">
        <v>0</v>
      </c>
      <c r="K501" s="157">
        <f t="shared" si="10"/>
        <v>0</v>
      </c>
    </row>
    <row r="502" spans="2:11" ht="18.75">
      <c r="B502" s="10"/>
      <c r="C502" s="10"/>
      <c r="D502" s="39"/>
      <c r="E502" s="96"/>
      <c r="F502" s="98">
        <v>4133</v>
      </c>
      <c r="G502" s="85"/>
      <c r="H502" s="21" t="s">
        <v>188</v>
      </c>
      <c r="I502" s="128">
        <v>200</v>
      </c>
      <c r="J502" s="157">
        <v>0</v>
      </c>
      <c r="K502" s="157">
        <f t="shared" si="10"/>
        <v>0</v>
      </c>
    </row>
    <row r="503" spans="2:11" ht="18.75">
      <c r="B503" s="10"/>
      <c r="C503" s="10"/>
      <c r="D503" s="39"/>
      <c r="E503" s="96"/>
      <c r="F503" s="102">
        <v>4134</v>
      </c>
      <c r="G503" s="85"/>
      <c r="H503" s="45" t="s">
        <v>109</v>
      </c>
      <c r="I503" s="63">
        <f>SUM(I504:I505)</f>
        <v>1900</v>
      </c>
      <c r="J503" s="63">
        <f>SUM(J504:J505)</f>
        <v>277.91</v>
      </c>
      <c r="K503" s="132">
        <f t="shared" si="10"/>
        <v>14.62684210526316</v>
      </c>
    </row>
    <row r="504" spans="2:11" ht="23.25" customHeight="1">
      <c r="B504" s="10"/>
      <c r="C504" s="10"/>
      <c r="D504" s="39"/>
      <c r="E504" s="96"/>
      <c r="F504" s="98"/>
      <c r="G504" s="88" t="s">
        <v>100</v>
      </c>
      <c r="H504" s="21" t="s">
        <v>199</v>
      </c>
      <c r="I504" s="128">
        <v>1000</v>
      </c>
      <c r="J504" s="157">
        <v>7.91</v>
      </c>
      <c r="K504" s="157">
        <f t="shared" si="10"/>
        <v>0.791</v>
      </c>
    </row>
    <row r="505" spans="2:11" ht="18.75">
      <c r="B505" s="10"/>
      <c r="C505" s="10"/>
      <c r="D505" s="39"/>
      <c r="E505" s="96"/>
      <c r="F505" s="98"/>
      <c r="G505" s="88" t="s">
        <v>101</v>
      </c>
      <c r="H505" s="21" t="s">
        <v>200</v>
      </c>
      <c r="I505" s="128">
        <v>900</v>
      </c>
      <c r="J505" s="157">
        <v>270</v>
      </c>
      <c r="K505" s="157">
        <f t="shared" si="10"/>
        <v>30</v>
      </c>
    </row>
    <row r="506" spans="2:11" ht="19.5" customHeight="1">
      <c r="B506" s="10"/>
      <c r="C506" s="10"/>
      <c r="D506" s="39"/>
      <c r="E506" s="96"/>
      <c r="F506" s="98">
        <v>4135</v>
      </c>
      <c r="G506" s="85"/>
      <c r="H506" s="21" t="s">
        <v>80</v>
      </c>
      <c r="I506" s="128">
        <v>900</v>
      </c>
      <c r="J506" s="157">
        <v>295.7</v>
      </c>
      <c r="K506" s="157">
        <f t="shared" si="10"/>
        <v>32.855555555555554</v>
      </c>
    </row>
    <row r="507" spans="2:11" ht="18.75">
      <c r="B507" s="10"/>
      <c r="C507" s="10"/>
      <c r="D507" s="39"/>
      <c r="E507" s="96"/>
      <c r="F507" s="102">
        <v>4139</v>
      </c>
      <c r="G507" s="85"/>
      <c r="H507" s="22" t="s">
        <v>89</v>
      </c>
      <c r="I507" s="63">
        <f>I508</f>
        <v>25000</v>
      </c>
      <c r="J507" s="63">
        <f>J508</f>
        <v>2195.92</v>
      </c>
      <c r="K507" s="132">
        <f t="shared" si="10"/>
        <v>8.78368</v>
      </c>
    </row>
    <row r="508" spans="2:11" ht="18" customHeight="1">
      <c r="B508" s="10"/>
      <c r="C508" s="10"/>
      <c r="D508" s="39"/>
      <c r="E508" s="96"/>
      <c r="F508" s="98"/>
      <c r="G508" s="88" t="s">
        <v>96</v>
      </c>
      <c r="H508" s="34" t="s">
        <v>201</v>
      </c>
      <c r="I508" s="128">
        <v>25000</v>
      </c>
      <c r="J508" s="157">
        <v>2195.92</v>
      </c>
      <c r="K508" s="157">
        <f t="shared" si="10"/>
        <v>8.78368</v>
      </c>
    </row>
    <row r="509" spans="2:11" ht="18.75">
      <c r="B509" s="10"/>
      <c r="C509" s="10"/>
      <c r="D509" s="39"/>
      <c r="E509" s="96">
        <v>414</v>
      </c>
      <c r="F509" s="98"/>
      <c r="G509" s="88"/>
      <c r="H509" s="46" t="s">
        <v>150</v>
      </c>
      <c r="I509" s="130">
        <f>I510</f>
        <v>300</v>
      </c>
      <c r="J509" s="130">
        <f>J510</f>
        <v>0</v>
      </c>
      <c r="K509" s="133">
        <f t="shared" si="10"/>
        <v>0</v>
      </c>
    </row>
    <row r="510" spans="2:11" ht="18.75">
      <c r="B510" s="10"/>
      <c r="C510" s="10"/>
      <c r="D510" s="39"/>
      <c r="E510" s="96"/>
      <c r="F510" s="98">
        <v>4143</v>
      </c>
      <c r="G510" s="85"/>
      <c r="H510" s="21" t="s">
        <v>151</v>
      </c>
      <c r="I510" s="128">
        <v>300</v>
      </c>
      <c r="J510" s="157">
        <v>0</v>
      </c>
      <c r="K510" s="157">
        <f t="shared" si="10"/>
        <v>0</v>
      </c>
    </row>
    <row r="511" spans="2:11" ht="18.75">
      <c r="B511" s="10"/>
      <c r="C511" s="10"/>
      <c r="D511" s="39"/>
      <c r="E511" s="96">
        <v>418</v>
      </c>
      <c r="F511" s="98"/>
      <c r="G511" s="85"/>
      <c r="H511" s="20" t="s">
        <v>82</v>
      </c>
      <c r="I511" s="130">
        <f>SUM(I512:I513)</f>
        <v>1000</v>
      </c>
      <c r="J511" s="130">
        <f>SUM(J512:J513)</f>
        <v>66.77</v>
      </c>
      <c r="K511" s="133">
        <f t="shared" si="10"/>
        <v>6.677</v>
      </c>
    </row>
    <row r="512" spans="2:11" ht="18" customHeight="1">
      <c r="B512" s="10"/>
      <c r="C512" s="10"/>
      <c r="D512" s="39"/>
      <c r="E512" s="96"/>
      <c r="F512" s="98">
        <v>4184</v>
      </c>
      <c r="G512" s="85"/>
      <c r="H512" s="34" t="s">
        <v>82</v>
      </c>
      <c r="I512" s="128">
        <v>500</v>
      </c>
      <c r="J512" s="154"/>
      <c r="K512" s="157">
        <f t="shared" si="10"/>
        <v>0</v>
      </c>
    </row>
    <row r="513" spans="2:11" ht="18.75" customHeight="1">
      <c r="B513" s="10"/>
      <c r="C513" s="10"/>
      <c r="D513" s="39"/>
      <c r="E513" s="96"/>
      <c r="F513" s="98">
        <v>4184</v>
      </c>
      <c r="G513" s="85"/>
      <c r="H513" s="21" t="s">
        <v>198</v>
      </c>
      <c r="I513" s="128">
        <v>500</v>
      </c>
      <c r="J513" s="157">
        <v>66.77</v>
      </c>
      <c r="K513" s="157">
        <f t="shared" si="10"/>
        <v>13.354</v>
      </c>
    </row>
    <row r="514" spans="2:11" ht="18.75">
      <c r="B514" s="10"/>
      <c r="C514" s="10"/>
      <c r="D514" s="39">
        <v>44</v>
      </c>
      <c r="E514" s="96"/>
      <c r="F514" s="98"/>
      <c r="G514" s="85"/>
      <c r="H514" s="19" t="s">
        <v>20</v>
      </c>
      <c r="I514" s="129">
        <f>I515</f>
        <v>4000</v>
      </c>
      <c r="J514" s="129">
        <f>J515</f>
        <v>147.26</v>
      </c>
      <c r="K514" s="134">
        <f t="shared" si="10"/>
        <v>3.6815</v>
      </c>
    </row>
    <row r="515" spans="2:11" ht="18.75">
      <c r="B515" s="10"/>
      <c r="C515" s="10"/>
      <c r="D515" s="39"/>
      <c r="E515" s="96">
        <v>441</v>
      </c>
      <c r="F515" s="98"/>
      <c r="G515" s="85"/>
      <c r="H515" s="20" t="s">
        <v>20</v>
      </c>
      <c r="I515" s="130">
        <f>SUM(I516:I517)</f>
        <v>4000</v>
      </c>
      <c r="J515" s="130">
        <f>SUM(J516:J517)</f>
        <v>147.26</v>
      </c>
      <c r="K515" s="133">
        <f t="shared" si="10"/>
        <v>3.6815</v>
      </c>
    </row>
    <row r="516" spans="2:11" ht="18.75">
      <c r="B516" s="10"/>
      <c r="C516" s="10"/>
      <c r="D516" s="39"/>
      <c r="E516" s="96"/>
      <c r="F516" s="98">
        <v>4415</v>
      </c>
      <c r="G516" s="85"/>
      <c r="H516" s="21" t="s">
        <v>159</v>
      </c>
      <c r="I516" s="128">
        <v>1000</v>
      </c>
      <c r="J516" s="157">
        <v>147.26</v>
      </c>
      <c r="K516" s="157">
        <f t="shared" si="10"/>
        <v>14.726</v>
      </c>
    </row>
    <row r="517" spans="2:11" ht="20.25" customHeight="1">
      <c r="B517" s="10"/>
      <c r="C517" s="10"/>
      <c r="D517" s="39"/>
      <c r="E517" s="96"/>
      <c r="F517" s="98">
        <v>4416</v>
      </c>
      <c r="G517" s="85"/>
      <c r="H517" s="21" t="s">
        <v>174</v>
      </c>
      <c r="I517" s="128">
        <v>3000</v>
      </c>
      <c r="J517" s="157">
        <v>0</v>
      </c>
      <c r="K517" s="157">
        <f t="shared" si="10"/>
        <v>0</v>
      </c>
    </row>
    <row r="518" spans="2:11" ht="19.5" customHeight="1">
      <c r="B518" s="10"/>
      <c r="C518" s="10"/>
      <c r="D518" s="39"/>
      <c r="E518" s="96"/>
      <c r="F518" s="98"/>
      <c r="G518" s="85"/>
      <c r="H518" s="20" t="s">
        <v>37</v>
      </c>
      <c r="I518" s="133">
        <f>I485+I514</f>
        <v>64390</v>
      </c>
      <c r="J518" s="133">
        <f>J485+J514</f>
        <v>15614.610000000002</v>
      </c>
      <c r="K518" s="133">
        <f t="shared" si="10"/>
        <v>24.250054356266503</v>
      </c>
    </row>
    <row r="519" spans="2:11" ht="35.25" customHeight="1">
      <c r="B519" s="15" t="s">
        <v>68</v>
      </c>
      <c r="C519" s="27" t="s">
        <v>41</v>
      </c>
      <c r="D519" s="67"/>
      <c r="E519" s="96"/>
      <c r="F519" s="97"/>
      <c r="G519" s="93"/>
      <c r="H519" s="16" t="s">
        <v>42</v>
      </c>
      <c r="I519" s="128"/>
      <c r="J519" s="154"/>
      <c r="K519" s="157"/>
    </row>
    <row r="520" spans="2:11" ht="57" customHeight="1">
      <c r="B520" s="17"/>
      <c r="C520" s="17"/>
      <c r="D520" s="39">
        <v>43</v>
      </c>
      <c r="E520" s="96"/>
      <c r="F520" s="97"/>
      <c r="G520" s="87"/>
      <c r="H520" s="19" t="s">
        <v>43</v>
      </c>
      <c r="I520" s="129">
        <f>I521</f>
        <v>23000</v>
      </c>
      <c r="J520" s="129">
        <f>J521</f>
        <v>12072.39</v>
      </c>
      <c r="K520" s="134">
        <f t="shared" si="10"/>
        <v>52.48865217391304</v>
      </c>
    </row>
    <row r="521" spans="2:11" ht="57" customHeight="1">
      <c r="B521" s="15"/>
      <c r="C521" s="27"/>
      <c r="D521" s="67"/>
      <c r="E521" s="103">
        <v>431</v>
      </c>
      <c r="F521" s="104"/>
      <c r="G521" s="85"/>
      <c r="H521" s="20" t="s">
        <v>43</v>
      </c>
      <c r="I521" s="133">
        <f>SUM(I522:I522)</f>
        <v>23000</v>
      </c>
      <c r="J521" s="133">
        <f>SUM(J522:J522)</f>
        <v>12072.39</v>
      </c>
      <c r="K521" s="133">
        <f aca="true" t="shared" si="12" ref="K521:K560">(J521/I521)*100</f>
        <v>52.48865217391304</v>
      </c>
    </row>
    <row r="522" spans="2:11" ht="36.75" customHeight="1">
      <c r="B522" s="17"/>
      <c r="C522" s="17"/>
      <c r="D522" s="39"/>
      <c r="E522" s="101"/>
      <c r="F522" s="98">
        <v>4312</v>
      </c>
      <c r="G522" s="88"/>
      <c r="H522" s="21" t="s">
        <v>239</v>
      </c>
      <c r="I522" s="128">
        <v>23000</v>
      </c>
      <c r="J522" s="157">
        <v>12072.39</v>
      </c>
      <c r="K522" s="157">
        <f t="shared" si="12"/>
        <v>52.48865217391304</v>
      </c>
    </row>
    <row r="523" spans="2:11" ht="18.75">
      <c r="B523" s="17"/>
      <c r="C523" s="17"/>
      <c r="D523" s="39"/>
      <c r="E523" s="96"/>
      <c r="F523" s="98"/>
      <c r="G523" s="85"/>
      <c r="H523" s="20" t="s">
        <v>37</v>
      </c>
      <c r="I523" s="130">
        <f>I520</f>
        <v>23000</v>
      </c>
      <c r="J523" s="130">
        <f>J520</f>
        <v>12072.39</v>
      </c>
      <c r="K523" s="133">
        <f t="shared" si="12"/>
        <v>52.48865217391304</v>
      </c>
    </row>
    <row r="524" spans="2:11" ht="18.75">
      <c r="B524" s="15" t="s">
        <v>69</v>
      </c>
      <c r="C524" s="27" t="s">
        <v>56</v>
      </c>
      <c r="D524" s="67"/>
      <c r="E524" s="96"/>
      <c r="F524" s="97"/>
      <c r="G524" s="93"/>
      <c r="H524" s="16" t="s">
        <v>45</v>
      </c>
      <c r="I524" s="128"/>
      <c r="J524" s="154"/>
      <c r="K524" s="157"/>
    </row>
    <row r="525" spans="2:11" ht="37.5" customHeight="1">
      <c r="B525" s="17"/>
      <c r="C525" s="17"/>
      <c r="D525" s="39">
        <v>43</v>
      </c>
      <c r="E525" s="96"/>
      <c r="F525" s="97"/>
      <c r="G525" s="85"/>
      <c r="H525" s="19" t="s">
        <v>27</v>
      </c>
      <c r="I525" s="129">
        <f>I526</f>
        <v>57700</v>
      </c>
      <c r="J525" s="129">
        <f>J526</f>
        <v>24926.44</v>
      </c>
      <c r="K525" s="134">
        <f t="shared" si="12"/>
        <v>43.200069324090116</v>
      </c>
    </row>
    <row r="526" spans="2:11" ht="36.75" customHeight="1">
      <c r="B526" s="15"/>
      <c r="C526" s="27"/>
      <c r="D526" s="67"/>
      <c r="E526" s="103">
        <v>431</v>
      </c>
      <c r="F526" s="104"/>
      <c r="G526" s="88"/>
      <c r="H526" s="20" t="s">
        <v>27</v>
      </c>
      <c r="I526" s="133">
        <f>SUM(I527:I527)</f>
        <v>57700</v>
      </c>
      <c r="J526" s="133">
        <f>SUM(J527:J527)</f>
        <v>24926.44</v>
      </c>
      <c r="K526" s="133">
        <f t="shared" si="12"/>
        <v>43.200069324090116</v>
      </c>
    </row>
    <row r="527" spans="2:11" ht="39" customHeight="1">
      <c r="B527" s="17"/>
      <c r="C527" s="17"/>
      <c r="D527" s="39"/>
      <c r="E527" s="96"/>
      <c r="F527" s="98">
        <v>4319</v>
      </c>
      <c r="G527" s="88"/>
      <c r="H527" s="21" t="s">
        <v>241</v>
      </c>
      <c r="I527" s="128">
        <v>57700</v>
      </c>
      <c r="J527" s="157">
        <v>24926.44</v>
      </c>
      <c r="K527" s="157">
        <f t="shared" si="12"/>
        <v>43.200069324090116</v>
      </c>
    </row>
    <row r="528" spans="2:11" ht="18.75">
      <c r="B528" s="14"/>
      <c r="C528" s="14"/>
      <c r="D528" s="39"/>
      <c r="E528" s="96"/>
      <c r="F528" s="98"/>
      <c r="G528" s="88"/>
      <c r="H528" s="20" t="s">
        <v>37</v>
      </c>
      <c r="I528" s="130">
        <f>I525</f>
        <v>57700</v>
      </c>
      <c r="J528" s="130">
        <f>J525</f>
        <v>24926.44</v>
      </c>
      <c r="K528" s="133">
        <f t="shared" si="12"/>
        <v>43.200069324090116</v>
      </c>
    </row>
    <row r="529" spans="2:11" ht="14.25" customHeight="1">
      <c r="B529" s="14"/>
      <c r="C529" s="14"/>
      <c r="D529" s="39"/>
      <c r="E529" s="96"/>
      <c r="F529" s="98"/>
      <c r="G529" s="88"/>
      <c r="H529" s="20"/>
      <c r="I529" s="128"/>
      <c r="J529" s="154"/>
      <c r="K529" s="157"/>
    </row>
    <row r="530" spans="2:11" ht="36">
      <c r="B530" s="29" t="s">
        <v>133</v>
      </c>
      <c r="C530" s="27" t="s">
        <v>56</v>
      </c>
      <c r="D530" s="67"/>
      <c r="E530" s="96"/>
      <c r="F530" s="97"/>
      <c r="G530" s="86"/>
      <c r="H530" s="16" t="s">
        <v>46</v>
      </c>
      <c r="I530" s="128"/>
      <c r="J530" s="154"/>
      <c r="K530" s="157"/>
    </row>
    <row r="531" spans="2:11" ht="41.25" customHeight="1">
      <c r="B531" s="10"/>
      <c r="C531" s="10"/>
      <c r="D531" s="39">
        <v>43</v>
      </c>
      <c r="E531" s="96"/>
      <c r="F531" s="97"/>
      <c r="G531" s="88"/>
      <c r="H531" s="19" t="s">
        <v>27</v>
      </c>
      <c r="I531" s="129">
        <f>I532</f>
        <v>11000</v>
      </c>
      <c r="J531" s="129">
        <f>J532</f>
        <v>7751.3</v>
      </c>
      <c r="K531" s="134">
        <f t="shared" si="12"/>
        <v>70.46636363636364</v>
      </c>
    </row>
    <row r="532" spans="2:11" ht="38.25" customHeight="1">
      <c r="B532" s="29"/>
      <c r="C532" s="27"/>
      <c r="D532" s="67"/>
      <c r="E532" s="103">
        <v>431</v>
      </c>
      <c r="F532" s="104"/>
      <c r="G532" s="88"/>
      <c r="H532" s="20" t="s">
        <v>27</v>
      </c>
      <c r="I532" s="133">
        <f>SUM(I533:I533)</f>
        <v>11000</v>
      </c>
      <c r="J532" s="133">
        <f>SUM(J533:J533)</f>
        <v>7751.3</v>
      </c>
      <c r="K532" s="133">
        <f t="shared" si="12"/>
        <v>70.46636363636364</v>
      </c>
    </row>
    <row r="533" spans="2:11" ht="36.75" customHeight="1">
      <c r="B533" s="10"/>
      <c r="C533" s="10"/>
      <c r="D533" s="39"/>
      <c r="E533" s="96"/>
      <c r="F533" s="97">
        <v>4311</v>
      </c>
      <c r="G533" s="88"/>
      <c r="H533" s="21" t="s">
        <v>240</v>
      </c>
      <c r="I533" s="128">
        <v>11000</v>
      </c>
      <c r="J533" s="157">
        <v>7751.3</v>
      </c>
      <c r="K533" s="157">
        <f t="shared" si="12"/>
        <v>70.46636363636364</v>
      </c>
    </row>
    <row r="534" spans="2:11" ht="18.75">
      <c r="B534" s="10"/>
      <c r="C534" s="10"/>
      <c r="D534" s="39"/>
      <c r="E534" s="96"/>
      <c r="F534" s="97"/>
      <c r="G534" s="88"/>
      <c r="H534" s="20" t="s">
        <v>37</v>
      </c>
      <c r="I534" s="130">
        <f>I531</f>
        <v>11000</v>
      </c>
      <c r="J534" s="130">
        <f>J531</f>
        <v>7751.3</v>
      </c>
      <c r="K534" s="133">
        <f t="shared" si="12"/>
        <v>70.46636363636364</v>
      </c>
    </row>
    <row r="535" spans="2:11" ht="11.25" customHeight="1">
      <c r="B535" s="10"/>
      <c r="C535" s="10"/>
      <c r="D535" s="39"/>
      <c r="E535" s="96"/>
      <c r="F535" s="98"/>
      <c r="G535" s="88"/>
      <c r="H535" s="21"/>
      <c r="I535" s="128"/>
      <c r="J535" s="154"/>
      <c r="K535" s="157"/>
    </row>
    <row r="536" spans="2:11" ht="36">
      <c r="B536" s="29" t="s">
        <v>134</v>
      </c>
      <c r="C536" s="27" t="s">
        <v>56</v>
      </c>
      <c r="D536" s="67"/>
      <c r="E536" s="96"/>
      <c r="F536" s="97"/>
      <c r="G536" s="86"/>
      <c r="H536" s="16" t="s">
        <v>47</v>
      </c>
      <c r="I536" s="128"/>
      <c r="J536" s="154"/>
      <c r="K536" s="157"/>
    </row>
    <row r="537" spans="2:11" ht="36" customHeight="1">
      <c r="B537" s="10"/>
      <c r="C537" s="10"/>
      <c r="D537" s="39">
        <v>43</v>
      </c>
      <c r="E537" s="96"/>
      <c r="F537" s="97"/>
      <c r="G537" s="88"/>
      <c r="H537" s="19" t="s">
        <v>27</v>
      </c>
      <c r="I537" s="129">
        <f>I538</f>
        <v>34000</v>
      </c>
      <c r="J537" s="129">
        <f>J538</f>
        <v>13537.81</v>
      </c>
      <c r="K537" s="134">
        <f t="shared" si="12"/>
        <v>39.817088235294115</v>
      </c>
    </row>
    <row r="538" spans="2:11" ht="39" customHeight="1">
      <c r="B538" s="29"/>
      <c r="C538" s="27"/>
      <c r="D538" s="67"/>
      <c r="E538" s="103">
        <v>431</v>
      </c>
      <c r="F538" s="104"/>
      <c r="G538" s="88"/>
      <c r="H538" s="20" t="s">
        <v>27</v>
      </c>
      <c r="I538" s="133">
        <f>SUM(I539:I539)</f>
        <v>34000</v>
      </c>
      <c r="J538" s="133">
        <f>SUM(J539:J539)</f>
        <v>13537.81</v>
      </c>
      <c r="K538" s="133">
        <f t="shared" si="12"/>
        <v>39.817088235294115</v>
      </c>
    </row>
    <row r="539" spans="2:11" ht="19.5" customHeight="1">
      <c r="B539" s="10"/>
      <c r="C539" s="10"/>
      <c r="D539" s="39"/>
      <c r="E539" s="96"/>
      <c r="F539" s="97">
        <v>4319</v>
      </c>
      <c r="G539" s="88"/>
      <c r="H539" s="21" t="s">
        <v>242</v>
      </c>
      <c r="I539" s="128">
        <v>34000</v>
      </c>
      <c r="J539" s="157">
        <v>13537.81</v>
      </c>
      <c r="K539" s="157">
        <f t="shared" si="12"/>
        <v>39.817088235294115</v>
      </c>
    </row>
    <row r="540" spans="2:11" ht="18.75">
      <c r="B540" s="10"/>
      <c r="C540" s="10"/>
      <c r="D540" s="39"/>
      <c r="E540" s="96"/>
      <c r="F540" s="97"/>
      <c r="G540" s="88"/>
      <c r="H540" s="20" t="s">
        <v>37</v>
      </c>
      <c r="I540" s="130">
        <f>I537</f>
        <v>34000</v>
      </c>
      <c r="J540" s="130">
        <f>J537</f>
        <v>13537.81</v>
      </c>
      <c r="K540" s="133">
        <f t="shared" si="12"/>
        <v>39.817088235294115</v>
      </c>
    </row>
    <row r="541" spans="2:11" ht="37.5" customHeight="1">
      <c r="B541" s="29" t="s">
        <v>141</v>
      </c>
      <c r="C541" s="27" t="s">
        <v>33</v>
      </c>
      <c r="D541" s="67"/>
      <c r="E541" s="96"/>
      <c r="F541" s="97"/>
      <c r="G541" s="86"/>
      <c r="H541" s="16" t="s">
        <v>48</v>
      </c>
      <c r="I541" s="128"/>
      <c r="J541" s="154"/>
      <c r="K541" s="157"/>
    </row>
    <row r="542" spans="2:11" ht="39.75" customHeight="1">
      <c r="B542" s="29"/>
      <c r="C542" s="27"/>
      <c r="D542" s="67">
        <v>43</v>
      </c>
      <c r="E542" s="96"/>
      <c r="F542" s="97"/>
      <c r="G542" s="86"/>
      <c r="H542" s="19" t="s">
        <v>27</v>
      </c>
      <c r="I542" s="129">
        <f>I543</f>
        <v>142500</v>
      </c>
      <c r="J542" s="129">
        <f>J543</f>
        <v>53659.02</v>
      </c>
      <c r="K542" s="134">
        <f t="shared" si="12"/>
        <v>37.655452631578946</v>
      </c>
    </row>
    <row r="543" spans="2:12" s="5" customFormat="1" ht="37.5" customHeight="1">
      <c r="B543" s="29"/>
      <c r="C543" s="27"/>
      <c r="D543" s="67"/>
      <c r="E543" s="103">
        <v>431</v>
      </c>
      <c r="F543" s="104"/>
      <c r="G543" s="94"/>
      <c r="H543" s="20" t="s">
        <v>27</v>
      </c>
      <c r="I543" s="64">
        <f>SUM(I544:I544)</f>
        <v>142500</v>
      </c>
      <c r="J543" s="64">
        <f>SUM(J544:J544)</f>
        <v>53659.02</v>
      </c>
      <c r="K543" s="133">
        <f t="shared" si="12"/>
        <v>37.655452631578946</v>
      </c>
      <c r="L543" s="145"/>
    </row>
    <row r="544" spans="2:11" ht="18.75">
      <c r="B544" s="29"/>
      <c r="C544" s="27"/>
      <c r="D544" s="67"/>
      <c r="E544" s="103"/>
      <c r="F544" s="104">
        <v>4311</v>
      </c>
      <c r="G544" s="86"/>
      <c r="H544" s="32" t="s">
        <v>242</v>
      </c>
      <c r="I544" s="128">
        <v>142500</v>
      </c>
      <c r="J544" s="157">
        <v>53659.02</v>
      </c>
      <c r="K544" s="157">
        <f t="shared" si="12"/>
        <v>37.655452631578946</v>
      </c>
    </row>
    <row r="545" spans="2:11" ht="18.75">
      <c r="B545" s="30"/>
      <c r="C545" s="31"/>
      <c r="D545" s="67">
        <v>44</v>
      </c>
      <c r="E545" s="112"/>
      <c r="F545" s="113"/>
      <c r="G545" s="85"/>
      <c r="H545" s="19" t="s">
        <v>20</v>
      </c>
      <c r="I545" s="129">
        <f>I546</f>
        <v>107000</v>
      </c>
      <c r="J545" s="129">
        <f>J546</f>
        <v>3598</v>
      </c>
      <c r="K545" s="134">
        <f t="shared" si="12"/>
        <v>3.3626168224299064</v>
      </c>
    </row>
    <row r="546" spans="2:11" ht="19.5" customHeight="1">
      <c r="B546" s="29"/>
      <c r="C546" s="27"/>
      <c r="D546" s="67"/>
      <c r="E546" s="103">
        <v>441</v>
      </c>
      <c r="F546" s="114"/>
      <c r="G546" s="85"/>
      <c r="H546" s="20" t="s">
        <v>20</v>
      </c>
      <c r="I546" s="130">
        <f>SUM(I547:I547)</f>
        <v>107000</v>
      </c>
      <c r="J546" s="130">
        <f>SUM(J547:J547)</f>
        <v>3598</v>
      </c>
      <c r="K546" s="133">
        <f t="shared" si="12"/>
        <v>3.3626168224299064</v>
      </c>
    </row>
    <row r="547" spans="2:11" ht="22.5" customHeight="1">
      <c r="B547" s="10"/>
      <c r="C547" s="10"/>
      <c r="D547" s="39"/>
      <c r="E547" s="96"/>
      <c r="F547" s="98">
        <v>4412</v>
      </c>
      <c r="G547" s="88"/>
      <c r="H547" s="21" t="s">
        <v>243</v>
      </c>
      <c r="I547" s="128">
        <v>107000</v>
      </c>
      <c r="J547" s="157">
        <v>3598</v>
      </c>
      <c r="K547" s="157">
        <f t="shared" si="12"/>
        <v>3.3626168224299064</v>
      </c>
    </row>
    <row r="548" spans="2:11" ht="22.5" customHeight="1">
      <c r="B548" s="10"/>
      <c r="C548" s="10"/>
      <c r="D548" s="39">
        <v>46</v>
      </c>
      <c r="E548" s="96"/>
      <c r="F548" s="98"/>
      <c r="G548" s="88"/>
      <c r="H548" s="41" t="s">
        <v>77</v>
      </c>
      <c r="I548" s="134">
        <f>I549</f>
        <v>250000</v>
      </c>
      <c r="J548" s="134">
        <f>J549</f>
        <v>20296.66</v>
      </c>
      <c r="K548" s="134">
        <f t="shared" si="12"/>
        <v>8.118664</v>
      </c>
    </row>
    <row r="549" spans="2:11" ht="22.5" customHeight="1">
      <c r="B549" s="10"/>
      <c r="C549" s="10"/>
      <c r="D549" s="39"/>
      <c r="E549" s="96">
        <v>463</v>
      </c>
      <c r="F549" s="98"/>
      <c r="G549" s="88"/>
      <c r="H549" s="46" t="s">
        <v>24</v>
      </c>
      <c r="I549" s="133">
        <f>I550</f>
        <v>250000</v>
      </c>
      <c r="J549" s="133">
        <f>J550</f>
        <v>20296.66</v>
      </c>
      <c r="K549" s="133">
        <f t="shared" si="12"/>
        <v>8.118664</v>
      </c>
    </row>
    <row r="550" spans="2:11" ht="22.5" customHeight="1">
      <c r="B550" s="10"/>
      <c r="C550" s="10"/>
      <c r="D550" s="39"/>
      <c r="E550" s="96"/>
      <c r="F550" s="98">
        <v>4631</v>
      </c>
      <c r="G550" s="88"/>
      <c r="H550" s="34" t="s">
        <v>24</v>
      </c>
      <c r="I550" s="128">
        <v>250000</v>
      </c>
      <c r="J550" s="157">
        <v>20296.66</v>
      </c>
      <c r="K550" s="157">
        <f t="shared" si="12"/>
        <v>8.118664</v>
      </c>
    </row>
    <row r="551" spans="2:11" ht="18.75">
      <c r="B551" s="14"/>
      <c r="C551" s="14"/>
      <c r="D551" s="39"/>
      <c r="E551" s="96"/>
      <c r="F551" s="98"/>
      <c r="G551" s="88"/>
      <c r="H551" s="20" t="s">
        <v>37</v>
      </c>
      <c r="I551" s="130">
        <f>I542+I545+I548</f>
        <v>499500</v>
      </c>
      <c r="J551" s="130">
        <f>J542+J545+J548</f>
        <v>77553.68</v>
      </c>
      <c r="K551" s="133">
        <f t="shared" si="12"/>
        <v>15.52626226226226</v>
      </c>
    </row>
    <row r="552" spans="2:11" ht="18.75">
      <c r="B552" s="14"/>
      <c r="C552" s="14"/>
      <c r="D552" s="39"/>
      <c r="E552" s="96"/>
      <c r="F552" s="98"/>
      <c r="G552" s="88"/>
      <c r="H552" s="20"/>
      <c r="I552" s="128"/>
      <c r="J552" s="154"/>
      <c r="K552" s="157"/>
    </row>
    <row r="553" spans="2:11" ht="23.25" customHeight="1">
      <c r="B553" s="33">
        <v>20</v>
      </c>
      <c r="C553" s="13" t="s">
        <v>54</v>
      </c>
      <c r="D553" s="39"/>
      <c r="E553" s="96"/>
      <c r="F553" s="97"/>
      <c r="G553" s="88"/>
      <c r="H553" s="20" t="s">
        <v>204</v>
      </c>
      <c r="I553" s="128"/>
      <c r="J553" s="154"/>
      <c r="K553" s="157"/>
    </row>
    <row r="554" spans="2:11" ht="18.75">
      <c r="B554" s="10"/>
      <c r="C554" s="10"/>
      <c r="D554" s="39">
        <v>43</v>
      </c>
      <c r="E554" s="96"/>
      <c r="F554" s="97"/>
      <c r="G554" s="88"/>
      <c r="H554" s="19" t="s">
        <v>81</v>
      </c>
      <c r="I554" s="129">
        <f>I555</f>
        <v>112000</v>
      </c>
      <c r="J554" s="129">
        <f>J555</f>
        <v>36900</v>
      </c>
      <c r="K554" s="134">
        <f t="shared" si="12"/>
        <v>32.94642857142857</v>
      </c>
    </row>
    <row r="555" spans="2:11" ht="18.75">
      <c r="B555" s="33"/>
      <c r="C555" s="13"/>
      <c r="D555" s="39"/>
      <c r="E555" s="96">
        <v>431</v>
      </c>
      <c r="F555" s="97"/>
      <c r="G555" s="88"/>
      <c r="H555" s="20" t="s">
        <v>81</v>
      </c>
      <c r="I555" s="130">
        <f>SUM(I556:I557)</f>
        <v>112000</v>
      </c>
      <c r="J555" s="130">
        <f>SUM(J556:J557)</f>
        <v>36900</v>
      </c>
      <c r="K555" s="133">
        <f t="shared" si="12"/>
        <v>32.94642857142857</v>
      </c>
    </row>
    <row r="556" spans="2:11" ht="36">
      <c r="B556" s="10"/>
      <c r="C556" s="10"/>
      <c r="D556" s="39"/>
      <c r="E556" s="96"/>
      <c r="F556" s="98">
        <v>4319</v>
      </c>
      <c r="G556" s="88"/>
      <c r="H556" s="21" t="s">
        <v>209</v>
      </c>
      <c r="I556" s="128">
        <v>105000</v>
      </c>
      <c r="J556" s="157">
        <v>36900</v>
      </c>
      <c r="K556" s="157">
        <f t="shared" si="12"/>
        <v>35.14285714285714</v>
      </c>
    </row>
    <row r="557" spans="2:11" ht="34.5" customHeight="1">
      <c r="B557" s="10"/>
      <c r="C557" s="10"/>
      <c r="D557" s="39"/>
      <c r="E557" s="96"/>
      <c r="F557" s="98">
        <v>4319</v>
      </c>
      <c r="G557" s="88"/>
      <c r="H557" s="21" t="s">
        <v>169</v>
      </c>
      <c r="I557" s="128">
        <v>7000</v>
      </c>
      <c r="J557" s="157">
        <v>0</v>
      </c>
      <c r="K557" s="157">
        <f t="shared" si="12"/>
        <v>0</v>
      </c>
    </row>
    <row r="558" spans="2:11" ht="18" customHeight="1">
      <c r="B558" s="10"/>
      <c r="C558" s="10"/>
      <c r="D558" s="39"/>
      <c r="E558" s="96"/>
      <c r="F558" s="98"/>
      <c r="G558" s="88"/>
      <c r="H558" s="21"/>
      <c r="I558" s="128"/>
      <c r="J558" s="154"/>
      <c r="K558" s="157"/>
    </row>
    <row r="559" spans="2:11" ht="18.75">
      <c r="B559" s="10"/>
      <c r="C559" s="10"/>
      <c r="D559" s="39"/>
      <c r="E559" s="96"/>
      <c r="F559" s="97"/>
      <c r="G559" s="88"/>
      <c r="H559" s="20" t="s">
        <v>37</v>
      </c>
      <c r="I559" s="130">
        <f>I554</f>
        <v>112000</v>
      </c>
      <c r="J559" s="130">
        <f>J554</f>
        <v>36900</v>
      </c>
      <c r="K559" s="133">
        <f t="shared" si="12"/>
        <v>32.94642857142857</v>
      </c>
    </row>
    <row r="560" spans="2:11" ht="18.75">
      <c r="B560" s="10"/>
      <c r="C560" s="10"/>
      <c r="D560" s="39"/>
      <c r="E560" s="96"/>
      <c r="F560" s="97"/>
      <c r="G560" s="88"/>
      <c r="H560" s="19" t="s">
        <v>49</v>
      </c>
      <c r="I560" s="130">
        <f>I34+I67+I97+I119+I167+I211+I243+I283+I314+I368+I397+I442+I483+I518+I523+I528+I534+I540+I551+I559</f>
        <v>4390000</v>
      </c>
      <c r="J560" s="130">
        <f>J34+J67+J97+J119+J167+J211+J243+J283+J314+J368+J397+J442+J483+J518+J523+J528+J534+J540+J551+J559</f>
        <v>1574909.34</v>
      </c>
      <c r="K560" s="133">
        <f t="shared" si="12"/>
        <v>35.87492801822324</v>
      </c>
    </row>
    <row r="561" spans="2:8" ht="18.75">
      <c r="B561" s="37"/>
      <c r="C561" s="37"/>
      <c r="D561" s="68"/>
      <c r="E561" s="44"/>
      <c r="F561" s="38"/>
      <c r="G561" s="47"/>
      <c r="H561" s="116"/>
    </row>
    <row r="562" spans="2:8" ht="23.25">
      <c r="B562" s="37"/>
      <c r="C562" s="37"/>
      <c r="D562" s="68"/>
      <c r="E562" s="44"/>
      <c r="F562" s="38"/>
      <c r="G562" s="47"/>
      <c r="H562" s="118"/>
    </row>
    <row r="563" spans="2:8" ht="32.25" customHeight="1">
      <c r="B563" s="37"/>
      <c r="C563" s="50"/>
      <c r="D563" s="52"/>
      <c r="E563" s="44"/>
      <c r="F563" s="38"/>
      <c r="G563" s="47"/>
      <c r="H563" s="52"/>
    </row>
    <row r="564" spans="2:12" s="120" customFormat="1" ht="28.5" customHeight="1">
      <c r="B564" s="65"/>
      <c r="C564" s="121"/>
      <c r="D564" s="122"/>
      <c r="E564" s="123"/>
      <c r="F564" s="124"/>
      <c r="G564" s="121"/>
      <c r="H564" s="125"/>
      <c r="I564" s="61"/>
      <c r="J564" s="146"/>
      <c r="K564" s="164"/>
      <c r="L564" s="147"/>
    </row>
    <row r="565" spans="2:12" s="65" customFormat="1" ht="29.25" customHeight="1">
      <c r="B565" s="117"/>
      <c r="C565" s="75"/>
      <c r="D565" s="75"/>
      <c r="E565" s="115"/>
      <c r="F565" s="115"/>
      <c r="G565" s="95"/>
      <c r="H565" s="75"/>
      <c r="I565" s="61"/>
      <c r="J565" s="146"/>
      <c r="K565" s="164"/>
      <c r="L565" s="149"/>
    </row>
    <row r="566" spans="1:8" ht="23.25">
      <c r="A566" s="49"/>
      <c r="B566" s="117"/>
      <c r="C566" s="50"/>
      <c r="D566" s="69"/>
      <c r="E566" s="44"/>
      <c r="F566" s="38"/>
      <c r="H566" s="49"/>
    </row>
    <row r="567" spans="2:8" ht="23.25">
      <c r="B567" s="81"/>
      <c r="C567" s="4"/>
      <c r="D567" s="81"/>
      <c r="E567" s="44"/>
      <c r="F567" s="38"/>
      <c r="H567" s="54"/>
    </row>
    <row r="568" spans="1:12" s="80" customFormat="1" ht="23.25">
      <c r="A568" s="76"/>
      <c r="B568" s="76"/>
      <c r="C568" s="77"/>
      <c r="D568" s="76"/>
      <c r="E568" s="78"/>
      <c r="F568" s="79"/>
      <c r="G568" s="77"/>
      <c r="H568" s="77"/>
      <c r="I568" s="61"/>
      <c r="J568" s="146"/>
      <c r="K568" s="164"/>
      <c r="L568" s="148"/>
    </row>
    <row r="569" spans="1:8" ht="23.25">
      <c r="A569" s="49"/>
      <c r="B569" s="153"/>
      <c r="C569" s="2"/>
      <c r="D569" s="51"/>
      <c r="H569" s="2"/>
    </row>
    <row r="570" spans="1:8" ht="23.25">
      <c r="A570" s="49"/>
      <c r="B570" s="2"/>
      <c r="C570" s="2"/>
      <c r="D570" s="51"/>
      <c r="H570" s="2"/>
    </row>
    <row r="571" spans="1:8" ht="25.5">
      <c r="A571" s="49"/>
      <c r="B571" s="8"/>
      <c r="C571" s="6"/>
      <c r="D571" s="70"/>
      <c r="H571" s="54"/>
    </row>
    <row r="572" spans="2:8" ht="25.5">
      <c r="B572" s="9"/>
      <c r="C572" s="2"/>
      <c r="D572" s="70"/>
      <c r="H572" s="53"/>
    </row>
    <row r="573" spans="2:8" ht="18">
      <c r="B573" s="2"/>
      <c r="C573" s="2"/>
      <c r="D573" s="70"/>
      <c r="H573" s="2"/>
    </row>
    <row r="574" spans="2:8" ht="18">
      <c r="B574" s="2"/>
      <c r="C574" s="2"/>
      <c r="D574" s="70"/>
      <c r="H574" s="2"/>
    </row>
    <row r="575" spans="2:8" ht="18">
      <c r="B575" s="2"/>
      <c r="C575" s="2"/>
      <c r="D575" s="70"/>
      <c r="H575" s="2"/>
    </row>
    <row r="576" spans="2:8" ht="25.5">
      <c r="B576" s="2"/>
      <c r="C576" s="8"/>
      <c r="D576" s="71"/>
      <c r="H576" s="2"/>
    </row>
    <row r="577" spans="2:8" ht="27.75">
      <c r="B577" s="2"/>
      <c r="C577" s="8"/>
      <c r="D577" s="72"/>
      <c r="H577" s="7"/>
    </row>
    <row r="578" spans="2:8" ht="18">
      <c r="B578" s="2"/>
      <c r="C578" s="2"/>
      <c r="D578" s="70"/>
      <c r="H578" s="2"/>
    </row>
    <row r="579" spans="2:8" ht="18">
      <c r="B579" s="2"/>
      <c r="C579" s="2"/>
      <c r="D579" s="70"/>
      <c r="H579" s="2"/>
    </row>
    <row r="580" spans="2:8" ht="18">
      <c r="B580" s="2"/>
      <c r="C580" s="2"/>
      <c r="D580" s="70"/>
      <c r="H580" s="2"/>
    </row>
    <row r="581" spans="2:8" ht="18">
      <c r="B581" s="2"/>
      <c r="C581" s="2"/>
      <c r="D581" s="70"/>
      <c r="H581" s="2"/>
    </row>
    <row r="582" spans="2:8" ht="45.75" customHeight="1">
      <c r="B582" s="2"/>
      <c r="C582" s="2"/>
      <c r="D582" s="70"/>
      <c r="H582" s="2"/>
    </row>
    <row r="583" spans="2:8" ht="41.25" customHeight="1">
      <c r="B583" s="2"/>
      <c r="C583" s="2"/>
      <c r="D583" s="70"/>
      <c r="H583" s="2"/>
    </row>
    <row r="584" spans="2:8" ht="48.75" customHeight="1">
      <c r="B584" s="2"/>
      <c r="C584" s="2"/>
      <c r="D584" s="70"/>
      <c r="H584" s="2"/>
    </row>
    <row r="585" spans="2:8" ht="18">
      <c r="B585" s="2"/>
      <c r="C585" s="2"/>
      <c r="D585" s="70"/>
      <c r="H585" s="2"/>
    </row>
    <row r="586" spans="2:8" ht="18">
      <c r="B586" s="2"/>
      <c r="C586" s="2"/>
      <c r="D586" s="70"/>
      <c r="H586" s="2"/>
    </row>
    <row r="587" spans="2:8" ht="18">
      <c r="B587" s="2"/>
      <c r="C587" s="2"/>
      <c r="D587" s="70"/>
      <c r="H587" s="2"/>
    </row>
    <row r="588" spans="2:8" ht="66.75" customHeight="1">
      <c r="B588" s="2"/>
      <c r="C588" s="2"/>
      <c r="D588" s="70"/>
      <c r="H588" s="2"/>
    </row>
    <row r="589" spans="2:8" ht="42" customHeight="1">
      <c r="B589" s="2"/>
      <c r="C589" s="2"/>
      <c r="D589" s="70"/>
      <c r="H589" s="2"/>
    </row>
    <row r="590" spans="2:8" ht="39" customHeight="1">
      <c r="B590" s="2"/>
      <c r="C590" s="2"/>
      <c r="D590" s="70"/>
      <c r="H590" s="2"/>
    </row>
    <row r="591" spans="2:8" ht="39" customHeight="1">
      <c r="B591" s="2"/>
      <c r="C591" s="2"/>
      <c r="D591" s="70"/>
      <c r="H591" s="2"/>
    </row>
    <row r="592" spans="2:8" ht="18">
      <c r="B592" s="2"/>
      <c r="C592" s="2"/>
      <c r="D592" s="70"/>
      <c r="H592" s="2"/>
    </row>
    <row r="593" spans="2:8" ht="18">
      <c r="B593" s="2"/>
      <c r="C593" s="2"/>
      <c r="D593" s="70"/>
      <c r="H593" s="2"/>
    </row>
    <row r="594" spans="2:8" ht="43.5" customHeight="1">
      <c r="B594" s="2"/>
      <c r="C594" s="2"/>
      <c r="D594" s="70"/>
      <c r="H594" s="2"/>
    </row>
    <row r="595" spans="2:8" ht="23.25" customHeight="1">
      <c r="B595" s="2"/>
      <c r="C595" s="2"/>
      <c r="D595" s="70"/>
      <c r="H595" s="2"/>
    </row>
    <row r="596" spans="2:8" ht="18">
      <c r="B596" s="2"/>
      <c r="C596" s="2"/>
      <c r="D596" s="70"/>
      <c r="H596" s="2"/>
    </row>
    <row r="597" spans="2:8" ht="18">
      <c r="B597" s="2"/>
      <c r="C597" s="2"/>
      <c r="D597" s="70"/>
      <c r="H597" s="2"/>
    </row>
    <row r="598" spans="2:8" ht="18">
      <c r="B598" s="2"/>
      <c r="C598" s="2"/>
      <c r="D598" s="70"/>
      <c r="H598" s="2"/>
    </row>
    <row r="599" spans="2:8" ht="62.25" customHeight="1">
      <c r="B599" s="2"/>
      <c r="C599" s="2"/>
      <c r="D599" s="70"/>
      <c r="H599" s="2"/>
    </row>
    <row r="600" spans="2:8" ht="39.75" customHeight="1">
      <c r="B600" s="2"/>
      <c r="C600" s="2"/>
      <c r="D600" s="70"/>
      <c r="H600" s="2"/>
    </row>
    <row r="601" spans="2:4" ht="18">
      <c r="B601" s="2"/>
      <c r="C601" s="2"/>
      <c r="D601" s="70"/>
    </row>
    <row r="602" spans="2:4" ht="18">
      <c r="B602" s="2"/>
      <c r="C602" s="2"/>
      <c r="D602" s="70"/>
    </row>
    <row r="604" ht="44.25" customHeight="1"/>
  </sheetData>
  <sheetProtection/>
  <mergeCells count="5">
    <mergeCell ref="B3:E3"/>
    <mergeCell ref="H2:H3"/>
    <mergeCell ref="B4:B5"/>
    <mergeCell ref="D4:E4"/>
    <mergeCell ref="C4:C5"/>
  </mergeCells>
  <printOptions/>
  <pageMargins left="0.58" right="0.22" top="0.33" bottom="0.17" header="0.34" footer="0.1968503937007874"/>
  <pageSetup horizontalDpi="600" verticalDpi="600" orientation="landscape" paperSize="9" scale="62" r:id="rId1"/>
  <headerFooter alignWithMargins="0">
    <oddFooter>&amp;R&amp;P</oddFooter>
  </headerFooter>
  <rowBreaks count="15" manualBreakCount="15">
    <brk id="38" max="12" man="1"/>
    <brk id="76" max="255" man="1"/>
    <brk id="117" max="12" man="1"/>
    <brk id="154" max="12" man="1"/>
    <brk id="190" max="12" man="1"/>
    <brk id="230" max="255" man="1"/>
    <brk id="269" max="255" man="1"/>
    <brk id="307" max="255" man="1"/>
    <brk id="345" max="255" man="1"/>
    <brk id="383" max="255" man="1"/>
    <brk id="425" max="255" man="1"/>
    <brk id="466" max="255" man="1"/>
    <brk id="506" max="255" man="1"/>
    <brk id="537" max="255" man="1"/>
    <brk id="5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2012-07-17T11:24:26Z</cp:lastPrinted>
  <dcterms:created xsi:type="dcterms:W3CDTF">1996-10-14T23:33:28Z</dcterms:created>
  <dcterms:modified xsi:type="dcterms:W3CDTF">2012-08-16T15:53:25Z</dcterms:modified>
  <cp:category/>
  <cp:version/>
  <cp:contentType/>
  <cp:contentStatus/>
</cp:coreProperties>
</file>